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FT-MTB\4 doc TECHNIQUE\"/>
    </mc:Choice>
  </mc:AlternateContent>
  <bookViews>
    <workbookView xWindow="0" yWindow="0" windowWidth="10080" windowHeight="456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H94" i="1" l="1"/>
  <c r="I94" i="1" s="1"/>
  <c r="J94" i="1" s="1"/>
  <c r="B94" i="1"/>
  <c r="H93" i="1"/>
  <c r="I93" i="1" s="1"/>
  <c r="J93" i="1" s="1"/>
  <c r="B93" i="1"/>
  <c r="H92" i="1"/>
  <c r="I92" i="1" s="1"/>
  <c r="J92" i="1" s="1"/>
  <c r="B92" i="1"/>
  <c r="H91" i="1"/>
  <c r="I91" i="1" s="1"/>
  <c r="J91" i="1" s="1"/>
  <c r="B91" i="1"/>
  <c r="H90" i="1"/>
  <c r="I90" i="1" s="1"/>
  <c r="J90" i="1" s="1"/>
  <c r="B90" i="1"/>
  <c r="H89" i="1"/>
  <c r="I89" i="1" s="1"/>
  <c r="J89" i="1" s="1"/>
  <c r="B89" i="1"/>
  <c r="H88" i="1"/>
  <c r="I88" i="1" s="1"/>
  <c r="J88" i="1" s="1"/>
  <c r="B88" i="1"/>
  <c r="H87" i="1"/>
  <c r="I87" i="1" s="1"/>
  <c r="J87" i="1" s="1"/>
  <c r="B87" i="1"/>
  <c r="H86" i="1"/>
  <c r="I86" i="1" s="1"/>
  <c r="J86" i="1" s="1"/>
  <c r="B86" i="1"/>
  <c r="H85" i="1"/>
  <c r="I85" i="1" s="1"/>
  <c r="J85" i="1" s="1"/>
  <c r="B85" i="1"/>
  <c r="H84" i="1"/>
  <c r="I84" i="1" s="1"/>
  <c r="J84" i="1" s="1"/>
  <c r="B84" i="1"/>
  <c r="H83" i="1"/>
  <c r="I83" i="1" s="1"/>
  <c r="J83" i="1" s="1"/>
  <c r="B83" i="1"/>
  <c r="H82" i="1"/>
  <c r="I82" i="1" s="1"/>
  <c r="J82" i="1" s="1"/>
  <c r="B82" i="1"/>
  <c r="H81" i="1"/>
  <c r="I81" i="1" s="1"/>
  <c r="J81" i="1" s="1"/>
  <c r="B81" i="1"/>
  <c r="H80" i="1"/>
  <c r="I80" i="1" s="1"/>
  <c r="J80" i="1" s="1"/>
  <c r="B80" i="1"/>
  <c r="H79" i="1"/>
  <c r="I79" i="1" s="1"/>
  <c r="J79" i="1" s="1"/>
  <c r="B79" i="1"/>
  <c r="H78" i="1"/>
  <c r="I78" i="1" s="1"/>
  <c r="J78" i="1" s="1"/>
  <c r="B78" i="1"/>
  <c r="H77" i="1"/>
  <c r="I77" i="1" s="1"/>
  <c r="J77" i="1" s="1"/>
  <c r="B77" i="1"/>
  <c r="H76" i="1"/>
  <c r="I76" i="1" s="1"/>
  <c r="J76" i="1" s="1"/>
  <c r="B76" i="1"/>
  <c r="H75" i="1"/>
  <c r="I75" i="1" s="1"/>
  <c r="J75" i="1" s="1"/>
  <c r="B75" i="1"/>
  <c r="H74" i="1"/>
  <c r="I74" i="1" s="1"/>
  <c r="J74" i="1" s="1"/>
  <c r="B74" i="1"/>
  <c r="H73" i="1"/>
  <c r="I73" i="1" s="1"/>
  <c r="J73" i="1" s="1"/>
  <c r="B73" i="1"/>
  <c r="H72" i="1"/>
  <c r="I72" i="1" s="1"/>
  <c r="J72" i="1" s="1"/>
  <c r="B72" i="1"/>
  <c r="H71" i="1"/>
  <c r="I71" i="1" s="1"/>
  <c r="J71" i="1" s="1"/>
  <c r="B71" i="1"/>
  <c r="H70" i="1"/>
  <c r="I70" i="1" s="1"/>
  <c r="J70" i="1" s="1"/>
  <c r="B70" i="1"/>
  <c r="H69" i="1"/>
  <c r="I69" i="1" s="1"/>
  <c r="J69" i="1" s="1"/>
  <c r="B69" i="1"/>
  <c r="H68" i="1"/>
  <c r="I68" i="1" s="1"/>
  <c r="J68" i="1" s="1"/>
  <c r="B68" i="1"/>
  <c r="H67" i="1"/>
  <c r="I67" i="1" s="1"/>
  <c r="J67" i="1" s="1"/>
  <c r="B67" i="1"/>
  <c r="H66" i="1"/>
  <c r="I66" i="1" s="1"/>
  <c r="J66" i="1" s="1"/>
  <c r="B66" i="1"/>
  <c r="H65" i="1"/>
  <c r="I65" i="1" s="1"/>
  <c r="J65" i="1" s="1"/>
  <c r="B65" i="1"/>
  <c r="H64" i="1"/>
  <c r="I64" i="1" s="1"/>
  <c r="J64" i="1" s="1"/>
  <c r="B64" i="1"/>
  <c r="H63" i="1"/>
  <c r="I63" i="1" s="1"/>
  <c r="J63" i="1" s="1"/>
  <c r="B63" i="1"/>
  <c r="H62" i="1"/>
  <c r="I62" i="1" s="1"/>
  <c r="J62" i="1" s="1"/>
  <c r="B62" i="1"/>
  <c r="H61" i="1"/>
  <c r="I61" i="1" s="1"/>
  <c r="J61" i="1" s="1"/>
  <c r="B61" i="1"/>
  <c r="H60" i="1"/>
  <c r="I60" i="1" s="1"/>
  <c r="J60" i="1" s="1"/>
  <c r="B60" i="1"/>
  <c r="H59" i="1"/>
  <c r="I59" i="1" s="1"/>
  <c r="J59" i="1" s="1"/>
  <c r="B59" i="1"/>
  <c r="H20" i="1" l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10" i="1"/>
  <c r="I10" i="1" s="1"/>
  <c r="J10" i="1" s="1"/>
  <c r="B10" i="1"/>
  <c r="H16" i="1"/>
  <c r="I16" i="1" s="1"/>
  <c r="J16" i="1" s="1"/>
  <c r="B16" i="1"/>
  <c r="H15" i="1"/>
  <c r="I15" i="1" s="1"/>
  <c r="J15" i="1" s="1"/>
  <c r="B15" i="1"/>
  <c r="H14" i="1"/>
  <c r="I14" i="1" s="1"/>
  <c r="J14" i="1" s="1"/>
  <c r="B14" i="1"/>
  <c r="H13" i="1"/>
  <c r="I13" i="1" s="1"/>
  <c r="J13" i="1" s="1"/>
  <c r="B13" i="1"/>
  <c r="B12" i="1"/>
  <c r="H12" i="1"/>
  <c r="I12" i="1" s="1"/>
  <c r="J12" i="1" s="1"/>
  <c r="H19" i="1"/>
  <c r="H11" i="1"/>
  <c r="I11" i="1" s="1"/>
  <c r="J11" i="1" s="1"/>
  <c r="B11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0" i="1"/>
  <c r="B21" i="1"/>
  <c r="B22" i="1"/>
  <c r="B23" i="1"/>
  <c r="B24" i="1"/>
  <c r="B25" i="1"/>
  <c r="B26" i="1"/>
  <c r="B27" i="1"/>
  <c r="B19" i="1"/>
  <c r="J54" i="1" l="1"/>
  <c r="J38" i="1"/>
  <c r="J22" i="1"/>
  <c r="J46" i="1"/>
  <c r="J30" i="1"/>
  <c r="J52" i="1"/>
  <c r="J50" i="1"/>
  <c r="J49" i="1"/>
  <c r="J47" i="1"/>
  <c r="J44" i="1"/>
  <c r="J42" i="1"/>
  <c r="J41" i="1"/>
  <c r="J39" i="1"/>
  <c r="J36" i="1"/>
  <c r="J34" i="1"/>
  <c r="J33" i="1"/>
  <c r="J31" i="1"/>
  <c r="J28" i="1"/>
  <c r="J26" i="1"/>
  <c r="J25" i="1"/>
  <c r="J23" i="1"/>
  <c r="J20" i="1"/>
  <c r="J53" i="1"/>
  <c r="J51" i="1"/>
  <c r="J48" i="1"/>
  <c r="J45" i="1"/>
  <c r="J43" i="1"/>
  <c r="J40" i="1"/>
  <c r="J37" i="1"/>
  <c r="J35" i="1"/>
  <c r="J32" i="1"/>
  <c r="J29" i="1"/>
  <c r="J27" i="1"/>
  <c r="J24" i="1"/>
  <c r="J21" i="1"/>
  <c r="I19" i="1"/>
  <c r="J19" i="1" l="1"/>
</calcChain>
</file>

<file path=xl/sharedStrings.xml><?xml version="1.0" encoding="utf-8"?>
<sst xmlns="http://schemas.openxmlformats.org/spreadsheetml/2006/main" count="57" uniqueCount="46">
  <si>
    <t>pignon moteur</t>
  </si>
  <si>
    <t>plateau secondaire</t>
  </si>
  <si>
    <t>plateau primaire</t>
  </si>
  <si>
    <t>dent pignon k7</t>
  </si>
  <si>
    <t>couple theorique moyeu AR</t>
  </si>
  <si>
    <t>vitesse theorique tr/min roue ar pneu 27,5 (rayon 680mm)</t>
  </si>
  <si>
    <t>vitesse theorique du velo en km/h pneu 27,5 (rayon 0,68metres)</t>
  </si>
  <si>
    <t xml:space="preserve">  26 pouces (rayon 0,66)</t>
  </si>
  <si>
    <t xml:space="preserve"> 27,5 pouces (rayon 0,68) </t>
  </si>
  <si>
    <t>29pouces (rayon 0,728)</t>
  </si>
  <si>
    <t>couple moyeu</t>
  </si>
  <si>
    <t>notes</t>
  </si>
  <si>
    <t xml:space="preserve">vitesse theorique tr/min roue ar </t>
  </si>
  <si>
    <t>couple moteur v1      avec batterie 100% de charge</t>
  </si>
  <si>
    <t>vitesse rotation pedalier avec batterie 100% de charge</t>
  </si>
  <si>
    <t>vitesse de rotation pedalier maxi d'un cycliste en sprint 120 tr/min</t>
  </si>
  <si>
    <t>vitesse de rotation moyenne ideal d'un cycliste entre 80 et 90 tr/min,</t>
  </si>
  <si>
    <t>Divers infos                                                        comprehension de tableau</t>
  </si>
  <si>
    <t>modifiez les parametres en rouge pour avoir les infos.</t>
  </si>
  <si>
    <t xml:space="preserve">  24 pouces (rayon 0,315)</t>
  </si>
  <si>
    <t xml:space="preserve">  26 pouces bis (rayon 0,66)</t>
  </si>
  <si>
    <t xml:space="preserve"> 27,5 pouces bis (rayon 0,68) </t>
  </si>
  <si>
    <t>29pouces bis (rayon 0,728)</t>
  </si>
  <si>
    <t>Couple au moyeux AR / vitesse rotation pédalier / vitesse velo -------- en fonction du developpement-------------------------</t>
  </si>
  <si>
    <t>Ci-dessous rpm moteur batterie a 100%</t>
  </si>
  <si>
    <t>un braquet trop gros peut entrainer une surconsommation et une surchauffe moteur.</t>
  </si>
  <si>
    <t>Ci-dessous Tableau précalculé avec variables type modifiable pré enregister , pour roue 27,5 avec pignon de K7 42 dents puis 11dents.</t>
  </si>
  <si>
    <t>Kit moteur LIFT-MTB</t>
  </si>
  <si>
    <t>couple moteur      avec batterie 100% de charge</t>
  </si>
  <si>
    <r>
      <t xml:space="preserve">dent pignon k7 </t>
    </r>
    <r>
      <rPr>
        <b/>
        <sz val="18"/>
        <color rgb="FFFF0000"/>
        <rFont val="Arial"/>
        <family val="2"/>
      </rPr>
      <t>(paramétre modifiable)</t>
    </r>
  </si>
  <si>
    <r>
      <t>vitesse theorique du velo en km/h</t>
    </r>
    <r>
      <rPr>
        <b/>
        <sz val="18"/>
        <color rgb="FFFF0000"/>
        <rFont val="Arial"/>
        <family val="2"/>
      </rPr>
      <t xml:space="preserve">                            (attention a modifier le nombre de pignon K7 pour la vitesse maxi)</t>
    </r>
  </si>
  <si>
    <r>
      <rPr>
        <b/>
        <u/>
        <sz val="16"/>
        <color theme="1"/>
        <rFont val="Arial"/>
        <family val="2"/>
      </rPr>
      <t>la vitesse maxi</t>
    </r>
    <r>
      <rPr>
        <b/>
        <sz val="16"/>
        <color theme="1"/>
        <rFont val="Arial"/>
        <family val="2"/>
      </rPr>
      <t xml:space="preserve"> tiens compte du pignon casette le plus petit bien modifier cette valeur dans le tableau pour obtenire cette info.</t>
    </r>
  </si>
  <si>
    <r>
      <rPr>
        <b/>
        <u/>
        <sz val="16"/>
        <color theme="1"/>
        <rFont val="Arial"/>
        <family val="2"/>
      </rPr>
      <t>le couple maxi</t>
    </r>
    <r>
      <rPr>
        <b/>
        <sz val="16"/>
        <color theme="1"/>
        <rFont val="Arial"/>
        <family val="2"/>
      </rPr>
      <t xml:space="preserve"> tiens compte du pignon casette le plus grand de votre k7  bien modifier cette valeur dans le tableau pour obtenire cette info.</t>
    </r>
  </si>
  <si>
    <r>
      <rPr>
        <b/>
        <u/>
        <sz val="16"/>
        <color rgb="FFFF0000"/>
        <rFont val="Arial"/>
        <family val="2"/>
      </rPr>
      <t>Important :</t>
    </r>
    <r>
      <rPr>
        <b/>
        <sz val="16"/>
        <color rgb="FFFF0000"/>
        <rFont val="Arial"/>
        <family val="2"/>
      </rPr>
      <t xml:space="preserve"> plus votre moteur tire court (donc plus vous avez de couple) moins le moteur forcera et consommera.</t>
    </r>
  </si>
  <si>
    <r>
      <rPr>
        <b/>
        <u/>
        <sz val="18"/>
        <color rgb="FFFF0000"/>
        <rFont val="Arial"/>
        <family val="2"/>
      </rPr>
      <t>ATTENTION :</t>
    </r>
    <r>
      <rPr>
        <b/>
        <sz val="18"/>
        <color theme="1"/>
        <rFont val="Arial"/>
        <family val="2"/>
      </rPr>
      <t xml:space="preserve"> Calcule theorique ne tenant pas compte des differentes pertes.</t>
    </r>
  </si>
  <si>
    <r>
      <rPr>
        <b/>
        <u/>
        <sz val="18"/>
        <color rgb="FFFF0000"/>
        <rFont val="Arial"/>
        <family val="2"/>
      </rPr>
      <t>couple au moyeu AR</t>
    </r>
    <r>
      <rPr>
        <b/>
        <sz val="18"/>
        <color theme="1"/>
        <rFont val="Arial"/>
        <family val="2"/>
      </rPr>
      <t xml:space="preserve"> = couple axe moteur x (dents plateaux primaire / dents pignon sorti moteur x (dents pignon k7 / dents plateau transmission secondaire)</t>
    </r>
  </si>
  <si>
    <r>
      <rPr>
        <b/>
        <u/>
        <sz val="18"/>
        <color rgb="FFFF0000"/>
        <rFont val="Arial"/>
        <family val="2"/>
      </rPr>
      <t xml:space="preserve">vitesse de rotation max du pedalier </t>
    </r>
    <r>
      <rPr>
        <b/>
        <sz val="18"/>
        <rFont val="Arial"/>
        <family val="2"/>
      </rPr>
      <t>= (nombre de dents pignon moteur / nbr dents plateau primaire)  x vitesse de sortie de moteur</t>
    </r>
  </si>
  <si>
    <r>
      <rPr>
        <b/>
        <u/>
        <sz val="18"/>
        <color rgb="FFFF0000"/>
        <rFont val="Arial"/>
        <family val="2"/>
      </rPr>
      <t>calcule vitesse de rotation roue ar</t>
    </r>
    <r>
      <rPr>
        <b/>
        <sz val="18"/>
        <color theme="1"/>
        <rFont val="Arial"/>
        <family val="2"/>
      </rPr>
      <t xml:space="preserve"> = plateau secondaire / pignon k7 x vitesse de rotation pedalier</t>
    </r>
  </si>
  <si>
    <r>
      <rPr>
        <b/>
        <u/>
        <sz val="18"/>
        <color rgb="FFFF0000"/>
        <rFont val="Arial"/>
        <family val="2"/>
      </rPr>
      <t xml:space="preserve">calcule de la vitesse du velo en metres secondes </t>
    </r>
    <r>
      <rPr>
        <b/>
        <sz val="18"/>
        <color theme="1"/>
        <rFont val="Arial"/>
        <family val="2"/>
      </rPr>
      <t>=rayon de la roue avec pneu en metres 3,14x vitesse de rotation de la roue x 60/1000</t>
    </r>
  </si>
  <si>
    <r>
      <t xml:space="preserve">plateau secondaire </t>
    </r>
    <r>
      <rPr>
        <b/>
        <sz val="18"/>
        <color rgb="FFFF0000"/>
        <rFont val="Arial"/>
        <family val="2"/>
      </rPr>
      <t>(paramétre modifiable / origine 32)</t>
    </r>
  </si>
  <si>
    <t xml:space="preserve">9 dents //// 44 et 43x9 = 27maillon /// 40x9 = 26maillons /// 42x9 = 26,5 maillon (pas possible) </t>
  </si>
  <si>
    <t>pigon8 dents ////40x8 =26 maillons  36x8=25maillons (deplacer pivot tendeur) /////38x8=25maillons</t>
  </si>
  <si>
    <r>
      <t>plateau primaire</t>
    </r>
    <r>
      <rPr>
        <b/>
        <sz val="18"/>
        <color rgb="FFFF0000"/>
        <rFont val="Arial"/>
        <family val="2"/>
      </rPr>
      <t xml:space="preserve"> (paramétre modifiable / origine 38)</t>
    </r>
  </si>
  <si>
    <t>pignon moteur 8t avec roue libre d'origine</t>
  </si>
  <si>
    <t>transmition d'origine d'un kit lift-mtb afin d'offrire un compromis ideal                                                                      pignon 8 / primaire 38 / secondaire 32</t>
  </si>
  <si>
    <t>Calcul théorique WWW.LIFT-MTB.COM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</si>
</sst>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u/>
      <sz val="22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48"/>
      <color theme="1"/>
      <name val="Arial"/>
      <family val="2"/>
    </font>
    <font>
      <b/>
      <sz val="16"/>
      <color rgb="FF0070C0"/>
      <name val="Arial"/>
      <family val="2"/>
    </font>
    <font>
      <b/>
      <sz val="18"/>
      <color rgb="FF0070C0"/>
      <name val="Arial"/>
      <family val="2"/>
    </font>
    <font>
      <b/>
      <sz val="22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70C0"/>
      <name val="Arial"/>
      <family val="2"/>
    </font>
    <font>
      <b/>
      <sz val="18"/>
      <color rgb="FFFF0000"/>
      <name val="Arial"/>
      <family val="2"/>
    </font>
    <font>
      <b/>
      <i/>
      <u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0" fillId="1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2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zoomScale="50" zoomScaleNormal="50" workbookViewId="0">
      <selection activeCell="A4" sqref="A4:L4"/>
    </sheetView>
  </sheetViews>
  <sheetFormatPr baseColWidth="10" defaultColWidth="11.44140625" defaultRowHeight="13.8" x14ac:dyDescent="0.3"/>
  <cols>
    <col min="1" max="1" width="24.5546875" style="9" customWidth="1"/>
    <col min="2" max="2" width="20.88671875" style="9" customWidth="1"/>
    <col min="3" max="3" width="17.44140625" style="9" customWidth="1"/>
    <col min="4" max="4" width="20.5546875" style="9" customWidth="1"/>
    <col min="5" max="5" width="22.44140625" style="9" customWidth="1"/>
    <col min="6" max="6" width="19.44140625" style="9" customWidth="1"/>
    <col min="7" max="7" width="31.109375" style="9" customWidth="1"/>
    <col min="8" max="8" width="36.109375" style="9" customWidth="1"/>
    <col min="9" max="9" width="30.33203125" style="9" customWidth="1"/>
    <col min="10" max="10" width="40" style="9" customWidth="1"/>
    <col min="11" max="11" width="21.33203125" style="9" customWidth="1"/>
    <col min="12" max="12" width="89.88671875" style="9" customWidth="1"/>
    <col min="13" max="13" width="11.6640625" style="9" customWidth="1"/>
    <col min="14" max="14" width="15.88671875" style="9" hidden="1" customWidth="1"/>
    <col min="15" max="15" width="8.6640625" style="9" hidden="1" customWidth="1"/>
    <col min="16" max="16" width="15.109375" style="9" hidden="1" customWidth="1"/>
    <col min="17" max="17" width="16" style="9" customWidth="1"/>
    <col min="18" max="18" width="16.5546875" style="9" customWidth="1"/>
    <col min="19" max="19" width="19.88671875" style="9" customWidth="1"/>
    <col min="20" max="16384" width="11.44140625" style="9"/>
  </cols>
  <sheetData>
    <row r="1" spans="1:19" ht="87" customHeight="1" x14ac:dyDescent="0.3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"/>
      <c r="N1" s="8"/>
      <c r="O1" s="8"/>
      <c r="P1" s="8"/>
    </row>
    <row r="2" spans="1:19" ht="70.5" customHeight="1" x14ac:dyDescent="0.3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0"/>
      <c r="N2" s="10"/>
      <c r="O2" s="10"/>
      <c r="P2" s="10"/>
      <c r="Q2" s="11"/>
    </row>
    <row r="3" spans="1:19" ht="40.5" customHeight="1" x14ac:dyDescent="0.25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2"/>
      <c r="N3" s="12"/>
      <c r="O3" s="12"/>
      <c r="P3" s="12"/>
    </row>
    <row r="4" spans="1:19" ht="40.5" customHeight="1" x14ac:dyDescent="0.25">
      <c r="A4" s="45" t="s">
        <v>35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12"/>
      <c r="N4" s="12"/>
      <c r="O4" s="12"/>
      <c r="P4" s="12"/>
    </row>
    <row r="5" spans="1:19" ht="40.5" customHeight="1" x14ac:dyDescent="0.25">
      <c r="A5" s="44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2"/>
      <c r="N5" s="12"/>
      <c r="O5" s="12"/>
      <c r="P5" s="12"/>
    </row>
    <row r="6" spans="1:19" ht="40.5" customHeight="1" x14ac:dyDescent="0.25">
      <c r="A6" s="44" t="s">
        <v>37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12"/>
      <c r="N6" s="12"/>
      <c r="O6" s="12"/>
      <c r="P6" s="12"/>
    </row>
    <row r="7" spans="1:19" ht="40.5" customHeight="1" x14ac:dyDescent="0.25">
      <c r="A7" s="44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12"/>
      <c r="N7" s="12"/>
      <c r="O7" s="12"/>
      <c r="P7" s="12"/>
    </row>
    <row r="8" spans="1:19" ht="40.5" customHeight="1" x14ac:dyDescent="0.3">
      <c r="A8" s="46" t="s">
        <v>27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8"/>
      <c r="M8" s="48"/>
      <c r="N8" s="48"/>
      <c r="O8" s="48"/>
      <c r="P8" s="48"/>
      <c r="Q8" s="48"/>
      <c r="R8" s="48"/>
      <c r="S8" s="13"/>
    </row>
    <row r="9" spans="1:19" ht="161.25" customHeight="1" x14ac:dyDescent="0.3">
      <c r="A9" s="33"/>
      <c r="B9" s="34" t="s">
        <v>4</v>
      </c>
      <c r="C9" s="34" t="s">
        <v>43</v>
      </c>
      <c r="D9" s="34" t="s">
        <v>42</v>
      </c>
      <c r="E9" s="34" t="s">
        <v>39</v>
      </c>
      <c r="F9" s="34" t="s">
        <v>29</v>
      </c>
      <c r="G9" s="34" t="s">
        <v>28</v>
      </c>
      <c r="H9" s="34" t="s">
        <v>14</v>
      </c>
      <c r="I9" s="34" t="s">
        <v>12</v>
      </c>
      <c r="J9" s="34" t="s">
        <v>30</v>
      </c>
      <c r="K9" s="1" t="s">
        <v>11</v>
      </c>
      <c r="L9" s="7" t="s">
        <v>17</v>
      </c>
      <c r="M9" s="13"/>
      <c r="N9" s="13"/>
      <c r="O9" s="13"/>
      <c r="P9" s="13"/>
      <c r="Q9" s="13"/>
      <c r="R9" s="13"/>
      <c r="S9" s="14"/>
    </row>
    <row r="10" spans="1:19" ht="78" customHeight="1" x14ac:dyDescent="0.3">
      <c r="A10" s="4" t="s">
        <v>19</v>
      </c>
      <c r="B10" s="4">
        <f t="shared" ref="B10" si="0">G10*(D10/C10)*(F10/E10)</f>
        <v>19.673636363636366</v>
      </c>
      <c r="C10" s="4">
        <v>8</v>
      </c>
      <c r="D10" s="5">
        <v>38</v>
      </c>
      <c r="E10" s="5">
        <v>44</v>
      </c>
      <c r="F10" s="5">
        <v>16</v>
      </c>
      <c r="G10" s="6">
        <v>11.39</v>
      </c>
      <c r="H10" s="4">
        <f>(C10/D10)*A19</f>
        <v>94.315789473684205</v>
      </c>
      <c r="I10" s="4">
        <f t="shared" ref="I10:I16" si="1">(E10/F10)*H10</f>
        <v>259.36842105263156</v>
      </c>
      <c r="J10" s="4">
        <f>(0.315*3.14)*I10 *60/1000</f>
        <v>15.392478315789473</v>
      </c>
      <c r="K10" s="15"/>
      <c r="L10" s="2" t="s">
        <v>18</v>
      </c>
      <c r="M10" s="16"/>
      <c r="N10" s="16"/>
      <c r="O10" s="16"/>
      <c r="P10" s="17"/>
      <c r="Q10" s="13"/>
      <c r="R10" s="13"/>
      <c r="S10" s="18"/>
    </row>
    <row r="11" spans="1:19" ht="60" customHeight="1" x14ac:dyDescent="0.3">
      <c r="A11" s="4" t="s">
        <v>7</v>
      </c>
      <c r="B11" s="4">
        <f t="shared" ref="B11:B19" si="2">G11*(D11/C11)*(F11/E11)</f>
        <v>18.597734375000002</v>
      </c>
      <c r="C11" s="4">
        <v>8</v>
      </c>
      <c r="D11" s="5">
        <v>38</v>
      </c>
      <c r="E11" s="5">
        <v>32</v>
      </c>
      <c r="F11" s="5">
        <v>11</v>
      </c>
      <c r="G11" s="6">
        <v>11.39</v>
      </c>
      <c r="H11" s="4">
        <f t="shared" ref="H11:H16" si="3">(C11/D11)*A19</f>
        <v>94.315789473684205</v>
      </c>
      <c r="I11" s="4">
        <f t="shared" si="1"/>
        <v>274.3732057416268</v>
      </c>
      <c r="J11" s="4">
        <f>(0.66*3.14)*I11 *60/1000</f>
        <v>34.116661894736843</v>
      </c>
      <c r="K11" s="15"/>
      <c r="L11" s="37" t="s">
        <v>16</v>
      </c>
      <c r="M11" s="16"/>
      <c r="N11" s="16"/>
      <c r="O11" s="16"/>
      <c r="P11" s="17"/>
      <c r="Q11" s="13"/>
      <c r="R11" s="13"/>
      <c r="S11" s="18"/>
    </row>
    <row r="12" spans="1:19" ht="60" customHeight="1" x14ac:dyDescent="0.3">
      <c r="A12" s="39" t="s">
        <v>8</v>
      </c>
      <c r="B12" s="39">
        <f t="shared" si="2"/>
        <v>82.95716666666668</v>
      </c>
      <c r="C12" s="39">
        <v>8</v>
      </c>
      <c r="D12" s="5">
        <v>38</v>
      </c>
      <c r="E12" s="5">
        <v>30</v>
      </c>
      <c r="F12" s="5">
        <v>46</v>
      </c>
      <c r="G12" s="6">
        <v>11.39</v>
      </c>
      <c r="H12" s="4">
        <f t="shared" si="3"/>
        <v>94.315789473684205</v>
      </c>
      <c r="I12" s="4">
        <f t="shared" si="1"/>
        <v>61.51029748283753</v>
      </c>
      <c r="J12" s="4">
        <f>(0.68*3.14)*I12 *60/1000</f>
        <v>7.8802072311212816</v>
      </c>
      <c r="K12" s="15"/>
      <c r="L12" s="38" t="s">
        <v>15</v>
      </c>
      <c r="M12" s="16"/>
      <c r="N12" s="16"/>
      <c r="O12" s="16"/>
      <c r="P12" s="17"/>
      <c r="Q12" s="13"/>
      <c r="R12" s="13"/>
      <c r="S12" s="18"/>
    </row>
    <row r="13" spans="1:19" ht="66" customHeight="1" x14ac:dyDescent="0.3">
      <c r="A13" s="4" t="s">
        <v>9</v>
      </c>
      <c r="B13" s="4">
        <f t="shared" si="2"/>
        <v>64.246718750000014</v>
      </c>
      <c r="C13" s="4">
        <v>8</v>
      </c>
      <c r="D13" s="5">
        <v>38</v>
      </c>
      <c r="E13" s="5">
        <v>32</v>
      </c>
      <c r="F13" s="5">
        <v>38</v>
      </c>
      <c r="G13" s="6">
        <v>11.39</v>
      </c>
      <c r="H13" s="4">
        <f t="shared" si="3"/>
        <v>94.315789473684205</v>
      </c>
      <c r="I13" s="4">
        <f t="shared" si="1"/>
        <v>79.423822714681435</v>
      </c>
      <c r="J13" s="4">
        <f>(0.728*3.14)*I13 *60/1000</f>
        <v>10.893390289196676</v>
      </c>
      <c r="K13" s="15"/>
      <c r="L13" s="35" t="s">
        <v>44</v>
      </c>
      <c r="M13" s="16"/>
      <c r="N13" s="16"/>
      <c r="O13" s="16"/>
      <c r="P13" s="17"/>
      <c r="Q13" s="13"/>
      <c r="R13" s="13"/>
      <c r="S13" s="18"/>
    </row>
    <row r="14" spans="1:19" ht="70.5" customHeight="1" x14ac:dyDescent="0.3">
      <c r="A14" s="4" t="s">
        <v>20</v>
      </c>
      <c r="B14" s="4">
        <f t="shared" si="2"/>
        <v>18.597734375000002</v>
      </c>
      <c r="C14" s="4">
        <v>8</v>
      </c>
      <c r="D14" s="5">
        <v>38</v>
      </c>
      <c r="E14" s="5">
        <v>32</v>
      </c>
      <c r="F14" s="5">
        <v>11</v>
      </c>
      <c r="G14" s="6">
        <v>11.39</v>
      </c>
      <c r="H14" s="4">
        <f t="shared" si="3"/>
        <v>94.315789473684205</v>
      </c>
      <c r="I14" s="4">
        <f t="shared" si="1"/>
        <v>274.3732057416268</v>
      </c>
      <c r="J14" s="4">
        <f>(0.66*3.14)*I14 *60/1000</f>
        <v>34.116661894736843</v>
      </c>
      <c r="K14" s="15"/>
      <c r="L14" s="35" t="s">
        <v>31</v>
      </c>
      <c r="M14" s="16"/>
      <c r="N14" s="16"/>
      <c r="O14" s="16"/>
      <c r="P14" s="17"/>
      <c r="Q14" s="13"/>
      <c r="R14" s="13"/>
      <c r="S14" s="18"/>
    </row>
    <row r="15" spans="1:19" ht="70.5" customHeight="1" x14ac:dyDescent="0.3">
      <c r="A15" s="39" t="s">
        <v>21</v>
      </c>
      <c r="B15" s="39">
        <f t="shared" si="2"/>
        <v>77.772343750000005</v>
      </c>
      <c r="C15" s="39">
        <v>8</v>
      </c>
      <c r="D15" s="5">
        <v>38</v>
      </c>
      <c r="E15" s="5">
        <v>32</v>
      </c>
      <c r="F15" s="5">
        <v>46</v>
      </c>
      <c r="G15" s="6">
        <v>11.39</v>
      </c>
      <c r="H15" s="4">
        <f t="shared" si="3"/>
        <v>94.315789473684205</v>
      </c>
      <c r="I15" s="4">
        <f t="shared" si="1"/>
        <v>65.610983981693352</v>
      </c>
      <c r="J15" s="4">
        <f>(0.68*3.14)*I15 *60/1000</f>
        <v>8.4055543798626999</v>
      </c>
      <c r="K15" s="15"/>
      <c r="L15" s="35" t="s">
        <v>32</v>
      </c>
      <c r="M15" s="16"/>
      <c r="N15" s="16"/>
      <c r="O15" s="16"/>
      <c r="P15" s="17"/>
      <c r="Q15" s="13"/>
      <c r="R15" s="13"/>
      <c r="S15" s="18"/>
    </row>
    <row r="16" spans="1:19" ht="70.5" customHeight="1" x14ac:dyDescent="0.3">
      <c r="A16" s="4" t="s">
        <v>22</v>
      </c>
      <c r="B16" s="4">
        <f t="shared" si="2"/>
        <v>15.216328125000002</v>
      </c>
      <c r="C16" s="4">
        <v>8</v>
      </c>
      <c r="D16" s="5">
        <v>38</v>
      </c>
      <c r="E16" s="5">
        <v>32</v>
      </c>
      <c r="F16" s="5">
        <v>9</v>
      </c>
      <c r="G16" s="6">
        <v>11.39</v>
      </c>
      <c r="H16" s="4">
        <f t="shared" si="3"/>
        <v>94.315789473684205</v>
      </c>
      <c r="I16" s="4">
        <f t="shared" si="1"/>
        <v>335.34502923976606</v>
      </c>
      <c r="J16" s="4">
        <f>(0.728*3.14)*I16 *60/1000</f>
        <v>45.994314554385959</v>
      </c>
      <c r="K16" s="15"/>
      <c r="L16" s="36" t="s">
        <v>33</v>
      </c>
      <c r="M16" s="16"/>
      <c r="N16" s="16"/>
      <c r="O16" s="16"/>
      <c r="P16" s="17"/>
      <c r="Q16" s="13"/>
      <c r="R16" s="13"/>
      <c r="S16" s="18"/>
    </row>
    <row r="17" spans="1:19" ht="60" customHeight="1" x14ac:dyDescent="0.3">
      <c r="A17" s="47" t="s">
        <v>26</v>
      </c>
      <c r="B17" s="47"/>
      <c r="C17" s="47"/>
      <c r="D17" s="47"/>
      <c r="E17" s="47"/>
      <c r="F17" s="47"/>
      <c r="G17" s="47"/>
      <c r="H17" s="47"/>
      <c r="I17" s="47"/>
      <c r="J17" s="47"/>
      <c r="K17" s="15"/>
      <c r="L17" s="36" t="s">
        <v>25</v>
      </c>
      <c r="M17" s="16"/>
      <c r="N17" s="16"/>
      <c r="O17" s="16"/>
      <c r="P17" s="17"/>
      <c r="Q17" s="13"/>
      <c r="R17" s="13"/>
      <c r="S17" s="18"/>
    </row>
    <row r="18" spans="1:19" ht="78.75" customHeight="1" x14ac:dyDescent="0.3">
      <c r="A18" s="3" t="s">
        <v>24</v>
      </c>
      <c r="B18" s="32" t="s">
        <v>10</v>
      </c>
      <c r="C18" s="32" t="s">
        <v>0</v>
      </c>
      <c r="D18" s="32" t="s">
        <v>2</v>
      </c>
      <c r="E18" s="32" t="s">
        <v>1</v>
      </c>
      <c r="F18" s="32" t="s">
        <v>3</v>
      </c>
      <c r="G18" s="32" t="s">
        <v>13</v>
      </c>
      <c r="H18" s="32" t="s">
        <v>14</v>
      </c>
      <c r="I18" s="32" t="s">
        <v>5</v>
      </c>
      <c r="J18" s="32" t="s">
        <v>6</v>
      </c>
      <c r="K18" s="15"/>
      <c r="L18" s="40" t="s">
        <v>40</v>
      </c>
      <c r="M18" s="13"/>
      <c r="N18" s="13"/>
      <c r="O18" s="13"/>
      <c r="P18" s="13"/>
      <c r="Q18" s="13"/>
      <c r="R18" s="13"/>
      <c r="S18" s="18"/>
    </row>
    <row r="19" spans="1:19" s="20" customFormat="1" ht="15.6" x14ac:dyDescent="0.3">
      <c r="A19" s="20">
        <v>448</v>
      </c>
      <c r="B19" s="20">
        <f t="shared" si="2"/>
        <v>85.634500000000003</v>
      </c>
      <c r="C19" s="20">
        <v>8</v>
      </c>
      <c r="D19" s="21">
        <v>43</v>
      </c>
      <c r="E19" s="22">
        <v>30</v>
      </c>
      <c r="F19" s="23">
        <v>42</v>
      </c>
      <c r="G19" s="20">
        <v>11.38</v>
      </c>
      <c r="H19" s="20">
        <f t="shared" ref="H19" si="4">(C19/D19)*A20</f>
        <v>83.348837209302332</v>
      </c>
      <c r="I19" s="24">
        <f>(E19/F19)*H19</f>
        <v>59.534883720930239</v>
      </c>
      <c r="J19" s="24">
        <f>(0.68*3.14)*I19 *60/1000</f>
        <v>7.6271330232558157</v>
      </c>
      <c r="K19" s="25"/>
      <c r="L19" s="24"/>
      <c r="M19" s="24"/>
      <c r="N19" s="24"/>
      <c r="O19" s="24"/>
      <c r="P19" s="24"/>
      <c r="Q19" s="24"/>
      <c r="R19" s="24"/>
      <c r="S19" s="26"/>
    </row>
    <row r="20" spans="1:19" s="20" customFormat="1" ht="15.6" x14ac:dyDescent="0.3">
      <c r="A20" s="20">
        <v>448</v>
      </c>
      <c r="B20" s="20">
        <f t="shared" ref="B20:B27" si="5">G20*(D20/C20)*(F20/E20)</f>
        <v>81.651499999999999</v>
      </c>
      <c r="C20" s="20">
        <v>8</v>
      </c>
      <c r="D20" s="27">
        <v>41</v>
      </c>
      <c r="E20" s="22">
        <v>30</v>
      </c>
      <c r="F20" s="23">
        <v>42</v>
      </c>
      <c r="G20" s="20">
        <v>11.38</v>
      </c>
      <c r="H20" s="20">
        <f t="shared" ref="H20:H54" si="6">(C20/D20)*A21</f>
        <v>87.41463414634147</v>
      </c>
      <c r="I20" s="24">
        <f t="shared" ref="I20:I54" si="7">(E20/F20)*H20</f>
        <v>62.439024390243908</v>
      </c>
      <c r="J20" s="24">
        <f t="shared" ref="J20:J54" si="8">(0.68*3.14)*I20 *60/1000</f>
        <v>7.9991882926829287</v>
      </c>
      <c r="K20" s="25"/>
      <c r="L20" s="41" t="s">
        <v>41</v>
      </c>
      <c r="M20" s="24"/>
      <c r="N20" s="24"/>
      <c r="O20" s="24"/>
      <c r="P20" s="24"/>
      <c r="Q20" s="24"/>
      <c r="R20" s="24"/>
      <c r="S20" s="26"/>
    </row>
    <row r="21" spans="1:19" s="20" customFormat="1" ht="15.6" x14ac:dyDescent="0.3">
      <c r="A21" s="20">
        <v>448</v>
      </c>
      <c r="B21" s="20">
        <f t="shared" si="5"/>
        <v>75.677000000000007</v>
      </c>
      <c r="C21" s="20">
        <v>8</v>
      </c>
      <c r="D21" s="28">
        <v>38</v>
      </c>
      <c r="E21" s="22">
        <v>30</v>
      </c>
      <c r="F21" s="23">
        <v>42</v>
      </c>
      <c r="G21" s="20">
        <v>11.38</v>
      </c>
      <c r="H21" s="20">
        <f t="shared" si="6"/>
        <v>94.315789473684205</v>
      </c>
      <c r="I21" s="24">
        <f t="shared" si="7"/>
        <v>67.368421052631575</v>
      </c>
      <c r="J21" s="24">
        <f t="shared" si="8"/>
        <v>8.6307031578947377</v>
      </c>
      <c r="K21" s="25"/>
      <c r="L21" s="41"/>
      <c r="M21" s="24"/>
      <c r="N21" s="24"/>
      <c r="O21" s="24"/>
      <c r="P21" s="24"/>
      <c r="Q21" s="24"/>
      <c r="R21" s="24"/>
      <c r="S21" s="26"/>
    </row>
    <row r="22" spans="1:19" s="20" customFormat="1" ht="15.6" x14ac:dyDescent="0.3">
      <c r="A22" s="20">
        <v>448</v>
      </c>
      <c r="B22" s="20">
        <f t="shared" si="5"/>
        <v>80.28234375000001</v>
      </c>
      <c r="C22" s="20">
        <v>8</v>
      </c>
      <c r="D22" s="21">
        <v>43</v>
      </c>
      <c r="E22" s="29">
        <v>32</v>
      </c>
      <c r="F22" s="23">
        <v>42</v>
      </c>
      <c r="G22" s="20">
        <v>11.38</v>
      </c>
      <c r="H22" s="20">
        <f t="shared" si="6"/>
        <v>83.348837209302332</v>
      </c>
      <c r="I22" s="24">
        <f t="shared" si="7"/>
        <v>63.503875968992247</v>
      </c>
      <c r="J22" s="24">
        <f t="shared" si="8"/>
        <v>8.1356085581395359</v>
      </c>
      <c r="K22" s="25"/>
      <c r="L22" s="41"/>
      <c r="M22" s="24"/>
      <c r="N22" s="30"/>
      <c r="O22" s="24"/>
      <c r="P22" s="24"/>
      <c r="Q22" s="24"/>
      <c r="R22" s="24"/>
      <c r="S22" s="26"/>
    </row>
    <row r="23" spans="1:19" s="20" customFormat="1" ht="15.75" customHeight="1" x14ac:dyDescent="0.3">
      <c r="A23" s="20">
        <v>448</v>
      </c>
      <c r="B23" s="20">
        <f t="shared" si="5"/>
        <v>76.548281250000002</v>
      </c>
      <c r="C23" s="20">
        <v>8</v>
      </c>
      <c r="D23" s="27">
        <v>41</v>
      </c>
      <c r="E23" s="29">
        <v>32</v>
      </c>
      <c r="F23" s="23">
        <v>42</v>
      </c>
      <c r="G23" s="20">
        <v>11.38</v>
      </c>
      <c r="H23" s="20">
        <f t="shared" si="6"/>
        <v>87.41463414634147</v>
      </c>
      <c r="I23" s="24">
        <f t="shared" si="7"/>
        <v>66.60162601626017</v>
      </c>
      <c r="J23" s="24">
        <f t="shared" si="8"/>
        <v>8.5324675121951241</v>
      </c>
      <c r="K23" s="25"/>
      <c r="L23" s="41"/>
      <c r="M23" s="24"/>
      <c r="N23" s="30"/>
      <c r="O23" s="24"/>
      <c r="P23" s="24"/>
      <c r="Q23" s="24"/>
      <c r="R23" s="24"/>
      <c r="S23" s="26"/>
    </row>
    <row r="24" spans="1:19" s="20" customFormat="1" ht="15.6" x14ac:dyDescent="0.3">
      <c r="A24" s="20">
        <v>448</v>
      </c>
      <c r="B24" s="20">
        <f t="shared" si="5"/>
        <v>70.947187500000013</v>
      </c>
      <c r="C24" s="20">
        <v>8</v>
      </c>
      <c r="D24" s="28">
        <v>38</v>
      </c>
      <c r="E24" s="29">
        <v>32</v>
      </c>
      <c r="F24" s="23">
        <v>42</v>
      </c>
      <c r="G24" s="20">
        <v>11.38</v>
      </c>
      <c r="H24" s="20">
        <f t="shared" si="6"/>
        <v>94.315789473684205</v>
      </c>
      <c r="I24" s="24">
        <f t="shared" si="7"/>
        <v>71.859649122807014</v>
      </c>
      <c r="J24" s="24">
        <f t="shared" si="8"/>
        <v>9.2060833684210532</v>
      </c>
      <c r="K24" s="25"/>
      <c r="L24" s="41"/>
      <c r="M24" s="24"/>
      <c r="N24" s="30"/>
      <c r="O24" s="24"/>
      <c r="P24" s="24"/>
      <c r="Q24" s="24"/>
      <c r="R24" s="24"/>
      <c r="S24" s="26"/>
    </row>
    <row r="25" spans="1:19" s="20" customFormat="1" ht="15.6" x14ac:dyDescent="0.3">
      <c r="A25" s="20">
        <v>448</v>
      </c>
      <c r="B25" s="20">
        <f t="shared" si="5"/>
        <v>75.559852941176473</v>
      </c>
      <c r="C25" s="20">
        <v>8</v>
      </c>
      <c r="D25" s="21">
        <v>43</v>
      </c>
      <c r="E25" s="31">
        <v>34</v>
      </c>
      <c r="F25" s="23">
        <v>42</v>
      </c>
      <c r="G25" s="20">
        <v>11.38</v>
      </c>
      <c r="H25" s="20">
        <f t="shared" si="6"/>
        <v>83.348837209302332</v>
      </c>
      <c r="I25" s="24">
        <f t="shared" si="7"/>
        <v>67.47286821705427</v>
      </c>
      <c r="J25" s="24">
        <f t="shared" si="8"/>
        <v>8.6440840930232596</v>
      </c>
      <c r="K25" s="25"/>
      <c r="L25" s="24"/>
      <c r="M25" s="24"/>
      <c r="N25" s="24"/>
      <c r="O25" s="24"/>
      <c r="P25" s="24"/>
      <c r="Q25" s="24"/>
      <c r="R25" s="24"/>
      <c r="S25" s="26"/>
    </row>
    <row r="26" spans="1:19" s="20" customFormat="1" ht="15.6" x14ac:dyDescent="0.3">
      <c r="A26" s="20">
        <v>448</v>
      </c>
      <c r="B26" s="20">
        <f t="shared" si="5"/>
        <v>72.045441176470604</v>
      </c>
      <c r="C26" s="20">
        <v>8</v>
      </c>
      <c r="D26" s="27">
        <v>41</v>
      </c>
      <c r="E26" s="31">
        <v>34</v>
      </c>
      <c r="F26" s="23">
        <v>42</v>
      </c>
      <c r="G26" s="20">
        <v>11.38</v>
      </c>
      <c r="H26" s="20">
        <f t="shared" si="6"/>
        <v>87.41463414634147</v>
      </c>
      <c r="I26" s="24">
        <f t="shared" si="7"/>
        <v>70.764227642276424</v>
      </c>
      <c r="J26" s="24">
        <f t="shared" si="8"/>
        <v>9.0657467317073177</v>
      </c>
      <c r="K26" s="25"/>
      <c r="L26" s="24"/>
      <c r="M26" s="24"/>
      <c r="N26" s="24"/>
      <c r="O26" s="24"/>
      <c r="P26" s="24"/>
      <c r="Q26" s="24"/>
      <c r="R26" s="24"/>
      <c r="S26" s="26"/>
    </row>
    <row r="27" spans="1:19" s="20" customFormat="1" ht="15.6" x14ac:dyDescent="0.3">
      <c r="A27" s="20">
        <v>448</v>
      </c>
      <c r="B27" s="20">
        <f t="shared" si="5"/>
        <v>66.773823529411771</v>
      </c>
      <c r="C27" s="20">
        <v>8</v>
      </c>
      <c r="D27" s="28">
        <v>38</v>
      </c>
      <c r="E27" s="31">
        <v>34</v>
      </c>
      <c r="F27" s="23">
        <v>42</v>
      </c>
      <c r="G27" s="20">
        <v>11.38</v>
      </c>
      <c r="H27" s="20">
        <f t="shared" si="6"/>
        <v>94.315789473684205</v>
      </c>
      <c r="I27" s="24">
        <f t="shared" si="7"/>
        <v>76.350877192982452</v>
      </c>
      <c r="J27" s="24">
        <f t="shared" si="8"/>
        <v>9.7814635789473687</v>
      </c>
      <c r="K27" s="25"/>
      <c r="L27" s="24"/>
      <c r="M27" s="24"/>
      <c r="N27" s="24"/>
      <c r="O27" s="24"/>
      <c r="P27" s="24"/>
      <c r="Q27" s="24"/>
      <c r="R27" s="24"/>
      <c r="S27" s="26"/>
    </row>
    <row r="28" spans="1:19" s="20" customFormat="1" ht="15.6" x14ac:dyDescent="0.3">
      <c r="A28" s="20">
        <v>448</v>
      </c>
      <c r="B28" s="20">
        <f>G28*(D28/C28)*(F28/E28)</f>
        <v>85.634500000000003</v>
      </c>
      <c r="C28" s="20">
        <v>8</v>
      </c>
      <c r="D28" s="21">
        <v>43</v>
      </c>
      <c r="E28" s="22">
        <v>30</v>
      </c>
      <c r="F28" s="23">
        <v>42</v>
      </c>
      <c r="G28" s="20">
        <v>11.38</v>
      </c>
      <c r="H28" s="20">
        <f t="shared" si="6"/>
        <v>83.348837209302332</v>
      </c>
      <c r="I28" s="24">
        <f t="shared" si="7"/>
        <v>59.534883720930239</v>
      </c>
      <c r="J28" s="24">
        <f t="shared" si="8"/>
        <v>7.6271330232558157</v>
      </c>
      <c r="K28" s="25"/>
      <c r="L28" s="24"/>
      <c r="M28" s="24"/>
      <c r="N28" s="24"/>
      <c r="O28" s="24"/>
      <c r="P28" s="24"/>
      <c r="Q28" s="24"/>
      <c r="R28" s="24"/>
      <c r="S28" s="26"/>
    </row>
    <row r="29" spans="1:19" s="20" customFormat="1" ht="15.6" x14ac:dyDescent="0.3">
      <c r="A29" s="20">
        <v>448</v>
      </c>
      <c r="B29" s="20">
        <f t="shared" ref="B29:B36" si="9">G29*(D29/C29)*(F29/E29)</f>
        <v>81.651499999999999</v>
      </c>
      <c r="C29" s="20">
        <v>8</v>
      </c>
      <c r="D29" s="27">
        <v>41</v>
      </c>
      <c r="E29" s="22">
        <v>30</v>
      </c>
      <c r="F29" s="23">
        <v>42</v>
      </c>
      <c r="G29" s="20">
        <v>11.38</v>
      </c>
      <c r="H29" s="20">
        <f t="shared" si="6"/>
        <v>87.41463414634147</v>
      </c>
      <c r="I29" s="24">
        <f t="shared" si="7"/>
        <v>62.439024390243908</v>
      </c>
      <c r="J29" s="24">
        <f t="shared" si="8"/>
        <v>7.9991882926829287</v>
      </c>
      <c r="K29" s="25"/>
      <c r="L29" s="24"/>
      <c r="M29" s="24"/>
      <c r="N29" s="24"/>
      <c r="O29" s="24"/>
      <c r="P29" s="24"/>
      <c r="Q29" s="24"/>
      <c r="R29" s="24"/>
      <c r="S29" s="26"/>
    </row>
    <row r="30" spans="1:19" s="20" customFormat="1" ht="15.6" x14ac:dyDescent="0.3">
      <c r="A30" s="20">
        <v>448</v>
      </c>
      <c r="B30" s="20">
        <f t="shared" si="9"/>
        <v>75.677000000000007</v>
      </c>
      <c r="C30" s="20">
        <v>8</v>
      </c>
      <c r="D30" s="28">
        <v>38</v>
      </c>
      <c r="E30" s="22">
        <v>30</v>
      </c>
      <c r="F30" s="23">
        <v>42</v>
      </c>
      <c r="G30" s="20">
        <v>11.38</v>
      </c>
      <c r="H30" s="20">
        <f t="shared" si="6"/>
        <v>94.315789473684205</v>
      </c>
      <c r="I30" s="24">
        <f t="shared" si="7"/>
        <v>67.368421052631575</v>
      </c>
      <c r="J30" s="24">
        <f t="shared" si="8"/>
        <v>8.6307031578947377</v>
      </c>
      <c r="K30" s="25"/>
      <c r="L30" s="24"/>
      <c r="M30" s="24"/>
      <c r="N30" s="24"/>
      <c r="O30" s="24"/>
      <c r="P30" s="24"/>
      <c r="Q30" s="24"/>
      <c r="R30" s="24"/>
      <c r="S30" s="26"/>
    </row>
    <row r="31" spans="1:19" s="20" customFormat="1" ht="15.6" x14ac:dyDescent="0.3">
      <c r="A31" s="20">
        <v>448</v>
      </c>
      <c r="B31" s="20">
        <f t="shared" si="9"/>
        <v>80.28234375000001</v>
      </c>
      <c r="C31" s="20">
        <v>8</v>
      </c>
      <c r="D31" s="21">
        <v>43</v>
      </c>
      <c r="E31" s="29">
        <v>32</v>
      </c>
      <c r="F31" s="23">
        <v>42</v>
      </c>
      <c r="G31" s="20">
        <v>11.38</v>
      </c>
      <c r="H31" s="20">
        <f t="shared" si="6"/>
        <v>83.348837209302332</v>
      </c>
      <c r="I31" s="24">
        <f t="shared" si="7"/>
        <v>63.503875968992247</v>
      </c>
      <c r="J31" s="24">
        <f t="shared" si="8"/>
        <v>8.1356085581395359</v>
      </c>
      <c r="K31" s="25"/>
      <c r="L31" s="24"/>
      <c r="M31" s="24"/>
      <c r="N31" s="30"/>
      <c r="O31" s="24"/>
      <c r="P31" s="24"/>
      <c r="Q31" s="24"/>
      <c r="R31" s="24"/>
      <c r="S31" s="26"/>
    </row>
    <row r="32" spans="1:19" s="20" customFormat="1" ht="15.6" x14ac:dyDescent="0.3">
      <c r="A32" s="20">
        <v>448</v>
      </c>
      <c r="B32" s="20">
        <f t="shared" si="9"/>
        <v>76.548281250000002</v>
      </c>
      <c r="C32" s="20">
        <v>8</v>
      </c>
      <c r="D32" s="27">
        <v>41</v>
      </c>
      <c r="E32" s="29">
        <v>32</v>
      </c>
      <c r="F32" s="23">
        <v>42</v>
      </c>
      <c r="G32" s="20">
        <v>11.38</v>
      </c>
      <c r="H32" s="20">
        <f t="shared" si="6"/>
        <v>87.41463414634147</v>
      </c>
      <c r="I32" s="24">
        <f t="shared" si="7"/>
        <v>66.60162601626017</v>
      </c>
      <c r="J32" s="24">
        <f t="shared" si="8"/>
        <v>8.5324675121951241</v>
      </c>
      <c r="K32" s="25"/>
      <c r="L32" s="24"/>
      <c r="M32" s="24"/>
      <c r="N32" s="30"/>
      <c r="O32" s="24"/>
      <c r="P32" s="24"/>
      <c r="Q32" s="24"/>
      <c r="R32" s="24"/>
      <c r="S32" s="26"/>
    </row>
    <row r="33" spans="1:19" s="20" customFormat="1" ht="15.6" x14ac:dyDescent="0.3">
      <c r="A33" s="20">
        <v>448</v>
      </c>
      <c r="B33" s="20">
        <f t="shared" si="9"/>
        <v>70.947187500000013</v>
      </c>
      <c r="C33" s="20">
        <v>8</v>
      </c>
      <c r="D33" s="28">
        <v>38</v>
      </c>
      <c r="E33" s="29">
        <v>32</v>
      </c>
      <c r="F33" s="23">
        <v>42</v>
      </c>
      <c r="G33" s="20">
        <v>11.38</v>
      </c>
      <c r="H33" s="20">
        <f t="shared" si="6"/>
        <v>94.315789473684205</v>
      </c>
      <c r="I33" s="24">
        <f t="shared" si="7"/>
        <v>71.859649122807014</v>
      </c>
      <c r="J33" s="24">
        <f t="shared" si="8"/>
        <v>9.2060833684210532</v>
      </c>
      <c r="K33" s="25"/>
      <c r="L33" s="24"/>
      <c r="M33" s="24"/>
      <c r="N33" s="30"/>
      <c r="O33" s="24"/>
      <c r="P33" s="24"/>
      <c r="Q33" s="24"/>
      <c r="R33" s="24"/>
      <c r="S33" s="26"/>
    </row>
    <row r="34" spans="1:19" s="20" customFormat="1" ht="15.6" x14ac:dyDescent="0.3">
      <c r="A34" s="20">
        <v>448</v>
      </c>
      <c r="B34" s="20">
        <f t="shared" si="9"/>
        <v>75.559852941176473</v>
      </c>
      <c r="C34" s="20">
        <v>8</v>
      </c>
      <c r="D34" s="21">
        <v>43</v>
      </c>
      <c r="E34" s="31">
        <v>34</v>
      </c>
      <c r="F34" s="23">
        <v>42</v>
      </c>
      <c r="G34" s="20">
        <v>11.38</v>
      </c>
      <c r="H34" s="20">
        <f t="shared" si="6"/>
        <v>83.348837209302332</v>
      </c>
      <c r="I34" s="24">
        <f t="shared" si="7"/>
        <v>67.47286821705427</v>
      </c>
      <c r="J34" s="24">
        <f t="shared" si="8"/>
        <v>8.6440840930232596</v>
      </c>
      <c r="K34" s="25"/>
      <c r="L34" s="24"/>
      <c r="M34" s="24"/>
      <c r="N34" s="24"/>
      <c r="O34" s="24"/>
      <c r="P34" s="24"/>
      <c r="Q34" s="24"/>
      <c r="R34" s="24"/>
      <c r="S34" s="26"/>
    </row>
    <row r="35" spans="1:19" s="20" customFormat="1" ht="15.6" x14ac:dyDescent="0.3">
      <c r="A35" s="20">
        <v>448</v>
      </c>
      <c r="B35" s="20">
        <f t="shared" si="9"/>
        <v>72.045441176470604</v>
      </c>
      <c r="C35" s="20">
        <v>8</v>
      </c>
      <c r="D35" s="27">
        <v>41</v>
      </c>
      <c r="E35" s="31">
        <v>34</v>
      </c>
      <c r="F35" s="23">
        <v>42</v>
      </c>
      <c r="G35" s="20">
        <v>11.38</v>
      </c>
      <c r="H35" s="20">
        <f t="shared" si="6"/>
        <v>87.41463414634147</v>
      </c>
      <c r="I35" s="24">
        <f t="shared" si="7"/>
        <v>70.764227642276424</v>
      </c>
      <c r="J35" s="24">
        <f t="shared" si="8"/>
        <v>9.0657467317073177</v>
      </c>
      <c r="K35" s="25"/>
      <c r="L35" s="24"/>
      <c r="M35" s="24"/>
      <c r="N35" s="24"/>
      <c r="O35" s="24"/>
      <c r="P35" s="24"/>
      <c r="Q35" s="24"/>
      <c r="R35" s="24"/>
      <c r="S35" s="26"/>
    </row>
    <row r="36" spans="1:19" s="20" customFormat="1" ht="15.6" x14ac:dyDescent="0.3">
      <c r="A36" s="20">
        <v>448</v>
      </c>
      <c r="B36" s="20">
        <f t="shared" si="9"/>
        <v>66.773823529411771</v>
      </c>
      <c r="C36" s="20">
        <v>8</v>
      </c>
      <c r="D36" s="28">
        <v>38</v>
      </c>
      <c r="E36" s="31">
        <v>34</v>
      </c>
      <c r="F36" s="23">
        <v>42</v>
      </c>
      <c r="G36" s="20">
        <v>11.38</v>
      </c>
      <c r="H36" s="20">
        <f t="shared" si="6"/>
        <v>94.315789473684205</v>
      </c>
      <c r="I36" s="24">
        <f t="shared" si="7"/>
        <v>76.350877192982452</v>
      </c>
      <c r="J36" s="24">
        <f t="shared" si="8"/>
        <v>9.7814635789473687</v>
      </c>
      <c r="K36" s="25"/>
      <c r="L36" s="24"/>
      <c r="M36" s="24"/>
      <c r="N36" s="24"/>
      <c r="O36" s="24"/>
      <c r="P36" s="24"/>
      <c r="Q36" s="24"/>
      <c r="R36" s="24"/>
      <c r="S36" s="26"/>
    </row>
    <row r="37" spans="1:19" s="20" customFormat="1" ht="15.6" x14ac:dyDescent="0.3">
      <c r="A37" s="20">
        <v>448</v>
      </c>
      <c r="B37" s="20">
        <f>G37*(D37/C37)*(F37/E37)</f>
        <v>85.634500000000003</v>
      </c>
      <c r="C37" s="20">
        <v>8</v>
      </c>
      <c r="D37" s="21">
        <v>43</v>
      </c>
      <c r="E37" s="22">
        <v>30</v>
      </c>
      <c r="F37" s="23">
        <v>42</v>
      </c>
      <c r="G37" s="20">
        <v>11.38</v>
      </c>
      <c r="H37" s="20">
        <f t="shared" si="6"/>
        <v>83.348837209302332</v>
      </c>
      <c r="I37" s="24">
        <f t="shared" si="7"/>
        <v>59.534883720930239</v>
      </c>
      <c r="J37" s="24">
        <f t="shared" si="8"/>
        <v>7.6271330232558157</v>
      </c>
      <c r="K37" s="25"/>
      <c r="L37" s="24"/>
      <c r="M37" s="24"/>
      <c r="N37" s="24"/>
      <c r="O37" s="24"/>
      <c r="P37" s="24"/>
      <c r="Q37" s="24"/>
      <c r="R37" s="24"/>
      <c r="S37" s="26"/>
    </row>
    <row r="38" spans="1:19" s="20" customFormat="1" ht="15.6" x14ac:dyDescent="0.3">
      <c r="A38" s="20">
        <v>448</v>
      </c>
      <c r="B38" s="20">
        <f t="shared" ref="B38:B45" si="10">G38*(D38/C38)*(F38/E38)</f>
        <v>81.651499999999999</v>
      </c>
      <c r="C38" s="20">
        <v>8</v>
      </c>
      <c r="D38" s="27">
        <v>41</v>
      </c>
      <c r="E38" s="22">
        <v>30</v>
      </c>
      <c r="F38" s="23">
        <v>42</v>
      </c>
      <c r="G38" s="20">
        <v>11.38</v>
      </c>
      <c r="H38" s="20">
        <f t="shared" si="6"/>
        <v>87.41463414634147</v>
      </c>
      <c r="I38" s="24">
        <f t="shared" si="7"/>
        <v>62.439024390243908</v>
      </c>
      <c r="J38" s="24">
        <f t="shared" si="8"/>
        <v>7.9991882926829287</v>
      </c>
      <c r="K38" s="25"/>
      <c r="L38" s="24"/>
      <c r="M38" s="24"/>
      <c r="N38" s="24"/>
      <c r="O38" s="24"/>
      <c r="P38" s="24"/>
      <c r="Q38" s="24"/>
      <c r="R38" s="24"/>
      <c r="S38" s="26"/>
    </row>
    <row r="39" spans="1:19" s="20" customFormat="1" ht="15.6" x14ac:dyDescent="0.3">
      <c r="A39" s="20">
        <v>448</v>
      </c>
      <c r="B39" s="20">
        <f t="shared" si="10"/>
        <v>75.677000000000007</v>
      </c>
      <c r="C39" s="20">
        <v>8</v>
      </c>
      <c r="D39" s="28">
        <v>38</v>
      </c>
      <c r="E39" s="22">
        <v>30</v>
      </c>
      <c r="F39" s="23">
        <v>42</v>
      </c>
      <c r="G39" s="20">
        <v>11.38</v>
      </c>
      <c r="H39" s="20">
        <f t="shared" si="6"/>
        <v>94.315789473684205</v>
      </c>
      <c r="I39" s="24">
        <f t="shared" si="7"/>
        <v>67.368421052631575</v>
      </c>
      <c r="J39" s="24">
        <f t="shared" si="8"/>
        <v>8.6307031578947377</v>
      </c>
      <c r="K39" s="25"/>
      <c r="L39" s="24"/>
      <c r="M39" s="24"/>
      <c r="N39" s="24"/>
      <c r="O39" s="24"/>
      <c r="P39" s="24"/>
      <c r="Q39" s="24"/>
      <c r="R39" s="24"/>
      <c r="S39" s="26"/>
    </row>
    <row r="40" spans="1:19" s="20" customFormat="1" ht="15.6" x14ac:dyDescent="0.3">
      <c r="A40" s="20">
        <v>448</v>
      </c>
      <c r="B40" s="20">
        <f t="shared" si="10"/>
        <v>80.28234375000001</v>
      </c>
      <c r="C40" s="20">
        <v>8</v>
      </c>
      <c r="D40" s="21">
        <v>43</v>
      </c>
      <c r="E40" s="29">
        <v>32</v>
      </c>
      <c r="F40" s="23">
        <v>42</v>
      </c>
      <c r="G40" s="20">
        <v>11.38</v>
      </c>
      <c r="H40" s="20">
        <f t="shared" si="6"/>
        <v>83.348837209302332</v>
      </c>
      <c r="I40" s="24">
        <f t="shared" si="7"/>
        <v>63.503875968992247</v>
      </c>
      <c r="J40" s="24">
        <f t="shared" si="8"/>
        <v>8.1356085581395359</v>
      </c>
      <c r="K40" s="25"/>
      <c r="L40" s="24"/>
      <c r="M40" s="24"/>
      <c r="N40" s="30"/>
      <c r="O40" s="24"/>
      <c r="P40" s="24"/>
      <c r="Q40" s="24"/>
      <c r="R40" s="24"/>
      <c r="S40" s="26"/>
    </row>
    <row r="41" spans="1:19" s="20" customFormat="1" ht="15.6" x14ac:dyDescent="0.3">
      <c r="A41" s="20">
        <v>448</v>
      </c>
      <c r="B41" s="20">
        <f t="shared" si="10"/>
        <v>76.548281250000002</v>
      </c>
      <c r="C41" s="20">
        <v>8</v>
      </c>
      <c r="D41" s="27">
        <v>41</v>
      </c>
      <c r="E41" s="29">
        <v>32</v>
      </c>
      <c r="F41" s="23">
        <v>42</v>
      </c>
      <c r="G41" s="20">
        <v>11.38</v>
      </c>
      <c r="H41" s="20">
        <f t="shared" si="6"/>
        <v>87.41463414634147</v>
      </c>
      <c r="I41" s="24">
        <f t="shared" si="7"/>
        <v>66.60162601626017</v>
      </c>
      <c r="J41" s="24">
        <f t="shared" si="8"/>
        <v>8.5324675121951241</v>
      </c>
      <c r="K41" s="25"/>
      <c r="L41" s="24"/>
      <c r="M41" s="24"/>
      <c r="N41" s="30"/>
      <c r="O41" s="24"/>
      <c r="P41" s="24"/>
      <c r="Q41" s="24"/>
      <c r="R41" s="24"/>
      <c r="S41" s="26"/>
    </row>
    <row r="42" spans="1:19" s="20" customFormat="1" ht="15.6" x14ac:dyDescent="0.3">
      <c r="A42" s="20">
        <v>448</v>
      </c>
      <c r="B42" s="20">
        <f t="shared" si="10"/>
        <v>70.947187500000013</v>
      </c>
      <c r="C42" s="20">
        <v>8</v>
      </c>
      <c r="D42" s="28">
        <v>38</v>
      </c>
      <c r="E42" s="29">
        <v>32</v>
      </c>
      <c r="F42" s="23">
        <v>42</v>
      </c>
      <c r="G42" s="20">
        <v>11.38</v>
      </c>
      <c r="H42" s="20">
        <f t="shared" si="6"/>
        <v>94.315789473684205</v>
      </c>
      <c r="I42" s="24">
        <f t="shared" si="7"/>
        <v>71.859649122807014</v>
      </c>
      <c r="J42" s="24">
        <f t="shared" si="8"/>
        <v>9.2060833684210532</v>
      </c>
      <c r="K42" s="25"/>
      <c r="L42" s="24"/>
      <c r="M42" s="24"/>
      <c r="N42" s="30"/>
      <c r="O42" s="24"/>
      <c r="P42" s="24"/>
      <c r="Q42" s="24"/>
      <c r="R42" s="24"/>
      <c r="S42" s="26"/>
    </row>
    <row r="43" spans="1:19" s="20" customFormat="1" ht="15.6" x14ac:dyDescent="0.3">
      <c r="A43" s="20">
        <v>448</v>
      </c>
      <c r="B43" s="20">
        <f t="shared" si="10"/>
        <v>75.559852941176473</v>
      </c>
      <c r="C43" s="20">
        <v>8</v>
      </c>
      <c r="D43" s="21">
        <v>43</v>
      </c>
      <c r="E43" s="31">
        <v>34</v>
      </c>
      <c r="F43" s="23">
        <v>42</v>
      </c>
      <c r="G43" s="20">
        <v>11.38</v>
      </c>
      <c r="H43" s="20">
        <f t="shared" si="6"/>
        <v>83.348837209302332</v>
      </c>
      <c r="I43" s="24">
        <f t="shared" si="7"/>
        <v>67.47286821705427</v>
      </c>
      <c r="J43" s="24">
        <f t="shared" si="8"/>
        <v>8.6440840930232596</v>
      </c>
      <c r="K43" s="25"/>
      <c r="L43" s="24"/>
      <c r="M43" s="24"/>
      <c r="N43" s="24"/>
      <c r="O43" s="24"/>
      <c r="P43" s="24"/>
      <c r="Q43" s="24"/>
      <c r="R43" s="24"/>
      <c r="S43" s="26"/>
    </row>
    <row r="44" spans="1:19" s="20" customFormat="1" ht="15.6" x14ac:dyDescent="0.3">
      <c r="A44" s="20">
        <v>448</v>
      </c>
      <c r="B44" s="20">
        <f t="shared" si="10"/>
        <v>72.045441176470604</v>
      </c>
      <c r="C44" s="20">
        <v>8</v>
      </c>
      <c r="D44" s="27">
        <v>41</v>
      </c>
      <c r="E44" s="31">
        <v>34</v>
      </c>
      <c r="F44" s="23">
        <v>42</v>
      </c>
      <c r="G44" s="20">
        <v>11.38</v>
      </c>
      <c r="H44" s="20">
        <f t="shared" si="6"/>
        <v>87.41463414634147</v>
      </c>
      <c r="I44" s="24">
        <f t="shared" si="7"/>
        <v>70.764227642276424</v>
      </c>
      <c r="J44" s="24">
        <f t="shared" si="8"/>
        <v>9.0657467317073177</v>
      </c>
      <c r="K44" s="25"/>
      <c r="L44" s="24"/>
      <c r="M44" s="24"/>
      <c r="N44" s="24"/>
      <c r="O44" s="24"/>
      <c r="P44" s="24"/>
      <c r="Q44" s="24"/>
      <c r="R44" s="24"/>
      <c r="S44" s="26"/>
    </row>
    <row r="45" spans="1:19" s="20" customFormat="1" ht="15.6" x14ac:dyDescent="0.3">
      <c r="A45" s="20">
        <v>448</v>
      </c>
      <c r="B45" s="20">
        <f t="shared" si="10"/>
        <v>66.773823529411771</v>
      </c>
      <c r="C45" s="20">
        <v>8</v>
      </c>
      <c r="D45" s="28">
        <v>38</v>
      </c>
      <c r="E45" s="31">
        <v>34</v>
      </c>
      <c r="F45" s="23">
        <v>42</v>
      </c>
      <c r="G45" s="20">
        <v>11.38</v>
      </c>
      <c r="H45" s="20">
        <f t="shared" si="6"/>
        <v>94.315789473684205</v>
      </c>
      <c r="I45" s="24">
        <f t="shared" si="7"/>
        <v>76.350877192982452</v>
      </c>
      <c r="J45" s="24">
        <f t="shared" si="8"/>
        <v>9.7814635789473687</v>
      </c>
      <c r="K45" s="25"/>
      <c r="L45" s="24"/>
      <c r="M45" s="24"/>
      <c r="N45" s="24"/>
      <c r="O45" s="24"/>
      <c r="P45" s="24"/>
      <c r="Q45" s="24"/>
      <c r="R45" s="24"/>
      <c r="S45" s="26"/>
    </row>
    <row r="46" spans="1:19" s="20" customFormat="1" ht="15.6" x14ac:dyDescent="0.3">
      <c r="A46" s="20">
        <v>448</v>
      </c>
      <c r="B46" s="20">
        <f>G46*(D46/C46)*(F46/E46)</f>
        <v>85.634500000000003</v>
      </c>
      <c r="C46" s="20">
        <v>8</v>
      </c>
      <c r="D46" s="21">
        <v>43</v>
      </c>
      <c r="E46" s="22">
        <v>30</v>
      </c>
      <c r="F46" s="23">
        <v>42</v>
      </c>
      <c r="G46" s="20">
        <v>11.38</v>
      </c>
      <c r="H46" s="20">
        <f t="shared" si="6"/>
        <v>83.348837209302332</v>
      </c>
      <c r="I46" s="24">
        <f t="shared" si="7"/>
        <v>59.534883720930239</v>
      </c>
      <c r="J46" s="24">
        <f t="shared" si="8"/>
        <v>7.6271330232558157</v>
      </c>
      <c r="K46" s="25"/>
      <c r="L46" s="24"/>
      <c r="M46" s="24"/>
      <c r="N46" s="24"/>
      <c r="O46" s="24"/>
      <c r="P46" s="24"/>
      <c r="Q46" s="24"/>
      <c r="R46" s="24"/>
      <c r="S46" s="26"/>
    </row>
    <row r="47" spans="1:19" s="20" customFormat="1" ht="15.6" x14ac:dyDescent="0.3">
      <c r="A47" s="20">
        <v>448</v>
      </c>
      <c r="B47" s="20">
        <f t="shared" ref="B47:B54" si="11">G47*(D47/C47)*(F47/E47)</f>
        <v>81.651499999999999</v>
      </c>
      <c r="C47" s="20">
        <v>8</v>
      </c>
      <c r="D47" s="27">
        <v>41</v>
      </c>
      <c r="E47" s="22">
        <v>30</v>
      </c>
      <c r="F47" s="23">
        <v>42</v>
      </c>
      <c r="G47" s="20">
        <v>11.38</v>
      </c>
      <c r="H47" s="20">
        <f t="shared" si="6"/>
        <v>87.41463414634147</v>
      </c>
      <c r="I47" s="24">
        <f t="shared" si="7"/>
        <v>62.439024390243908</v>
      </c>
      <c r="J47" s="24">
        <f t="shared" si="8"/>
        <v>7.9991882926829287</v>
      </c>
      <c r="K47" s="25"/>
      <c r="L47" s="24"/>
      <c r="M47" s="24"/>
      <c r="N47" s="24"/>
      <c r="O47" s="24"/>
      <c r="P47" s="24"/>
      <c r="Q47" s="24"/>
      <c r="R47" s="24"/>
      <c r="S47" s="26"/>
    </row>
    <row r="48" spans="1:19" s="20" customFormat="1" ht="15.6" x14ac:dyDescent="0.3">
      <c r="A48" s="20">
        <v>448</v>
      </c>
      <c r="B48" s="20">
        <f t="shared" si="11"/>
        <v>75.677000000000007</v>
      </c>
      <c r="C48" s="20">
        <v>8</v>
      </c>
      <c r="D48" s="28">
        <v>38</v>
      </c>
      <c r="E48" s="22">
        <v>30</v>
      </c>
      <c r="F48" s="23">
        <v>42</v>
      </c>
      <c r="G48" s="20">
        <v>11.38</v>
      </c>
      <c r="H48" s="20">
        <f t="shared" si="6"/>
        <v>94.315789473684205</v>
      </c>
      <c r="I48" s="24">
        <f t="shared" si="7"/>
        <v>67.368421052631575</v>
      </c>
      <c r="J48" s="24">
        <f t="shared" si="8"/>
        <v>8.6307031578947377</v>
      </c>
      <c r="K48" s="25"/>
      <c r="L48" s="24"/>
      <c r="M48" s="24"/>
      <c r="N48" s="24"/>
      <c r="O48" s="24"/>
      <c r="P48" s="24"/>
      <c r="Q48" s="24"/>
      <c r="R48" s="24"/>
      <c r="S48" s="26"/>
    </row>
    <row r="49" spans="1:19" s="20" customFormat="1" ht="15.6" x14ac:dyDescent="0.3">
      <c r="A49" s="20">
        <v>448</v>
      </c>
      <c r="B49" s="20">
        <f t="shared" si="11"/>
        <v>80.28234375000001</v>
      </c>
      <c r="C49" s="20">
        <v>8</v>
      </c>
      <c r="D49" s="21">
        <v>43</v>
      </c>
      <c r="E49" s="29">
        <v>32</v>
      </c>
      <c r="F49" s="23">
        <v>42</v>
      </c>
      <c r="G49" s="20">
        <v>11.38</v>
      </c>
      <c r="H49" s="20">
        <f t="shared" si="6"/>
        <v>83.348837209302332</v>
      </c>
      <c r="I49" s="24">
        <f t="shared" si="7"/>
        <v>63.503875968992247</v>
      </c>
      <c r="J49" s="24">
        <f t="shared" si="8"/>
        <v>8.1356085581395359</v>
      </c>
      <c r="K49" s="25"/>
      <c r="L49" s="24"/>
      <c r="M49" s="24"/>
      <c r="N49" s="30"/>
      <c r="O49" s="24"/>
      <c r="P49" s="24"/>
      <c r="Q49" s="24"/>
      <c r="R49" s="24"/>
      <c r="S49" s="26"/>
    </row>
    <row r="50" spans="1:19" s="20" customFormat="1" ht="15.6" x14ac:dyDescent="0.3">
      <c r="A50" s="20">
        <v>448</v>
      </c>
      <c r="B50" s="20">
        <f t="shared" si="11"/>
        <v>76.548281250000002</v>
      </c>
      <c r="C50" s="20">
        <v>8</v>
      </c>
      <c r="D50" s="27">
        <v>41</v>
      </c>
      <c r="E50" s="29">
        <v>32</v>
      </c>
      <c r="F50" s="23">
        <v>42</v>
      </c>
      <c r="G50" s="20">
        <v>11.38</v>
      </c>
      <c r="H50" s="20">
        <f t="shared" si="6"/>
        <v>87.41463414634147</v>
      </c>
      <c r="I50" s="24">
        <f t="shared" si="7"/>
        <v>66.60162601626017</v>
      </c>
      <c r="J50" s="24">
        <f t="shared" si="8"/>
        <v>8.5324675121951241</v>
      </c>
      <c r="K50" s="25"/>
      <c r="L50" s="24"/>
      <c r="M50" s="24"/>
      <c r="N50" s="30"/>
      <c r="O50" s="24"/>
      <c r="P50" s="24"/>
      <c r="Q50" s="24"/>
      <c r="R50" s="24"/>
      <c r="S50" s="26"/>
    </row>
    <row r="51" spans="1:19" s="20" customFormat="1" ht="15.6" x14ac:dyDescent="0.3">
      <c r="A51" s="20">
        <v>448</v>
      </c>
      <c r="B51" s="20">
        <f t="shared" si="11"/>
        <v>70.947187500000013</v>
      </c>
      <c r="C51" s="20">
        <v>8</v>
      </c>
      <c r="D51" s="28">
        <v>38</v>
      </c>
      <c r="E51" s="29">
        <v>32</v>
      </c>
      <c r="F51" s="23">
        <v>42</v>
      </c>
      <c r="G51" s="20">
        <v>11.38</v>
      </c>
      <c r="H51" s="20">
        <f t="shared" si="6"/>
        <v>94.315789473684205</v>
      </c>
      <c r="I51" s="24">
        <f t="shared" si="7"/>
        <v>71.859649122807014</v>
      </c>
      <c r="J51" s="24">
        <f t="shared" si="8"/>
        <v>9.2060833684210532</v>
      </c>
      <c r="K51" s="25"/>
      <c r="L51" s="24"/>
      <c r="M51" s="24"/>
      <c r="N51" s="30"/>
      <c r="O51" s="24"/>
      <c r="P51" s="24"/>
      <c r="Q51" s="24"/>
      <c r="R51" s="24"/>
      <c r="S51" s="26"/>
    </row>
    <row r="52" spans="1:19" s="20" customFormat="1" ht="15.6" x14ac:dyDescent="0.3">
      <c r="A52" s="20">
        <v>448</v>
      </c>
      <c r="B52" s="20">
        <f t="shared" si="11"/>
        <v>75.559852941176473</v>
      </c>
      <c r="C52" s="20">
        <v>8</v>
      </c>
      <c r="D52" s="21">
        <v>43</v>
      </c>
      <c r="E52" s="31">
        <v>34</v>
      </c>
      <c r="F52" s="23">
        <v>42</v>
      </c>
      <c r="G52" s="20">
        <v>11.38</v>
      </c>
      <c r="H52" s="20">
        <f t="shared" si="6"/>
        <v>83.348837209302332</v>
      </c>
      <c r="I52" s="24">
        <f t="shared" si="7"/>
        <v>67.47286821705427</v>
      </c>
      <c r="J52" s="24">
        <f t="shared" si="8"/>
        <v>8.6440840930232596</v>
      </c>
      <c r="K52" s="25"/>
      <c r="L52" s="24"/>
      <c r="M52" s="24"/>
      <c r="N52" s="24"/>
      <c r="O52" s="24"/>
      <c r="P52" s="24"/>
      <c r="Q52" s="24"/>
      <c r="R52" s="24"/>
      <c r="S52" s="26"/>
    </row>
    <row r="53" spans="1:19" s="20" customFormat="1" ht="15.6" x14ac:dyDescent="0.3">
      <c r="A53" s="20">
        <v>448</v>
      </c>
      <c r="B53" s="20">
        <f t="shared" si="11"/>
        <v>72.045441176470604</v>
      </c>
      <c r="C53" s="20">
        <v>8</v>
      </c>
      <c r="D53" s="27">
        <v>41</v>
      </c>
      <c r="E53" s="31">
        <v>34</v>
      </c>
      <c r="F53" s="23">
        <v>42</v>
      </c>
      <c r="G53" s="20">
        <v>11.38</v>
      </c>
      <c r="H53" s="20">
        <f t="shared" si="6"/>
        <v>87.41463414634147</v>
      </c>
      <c r="I53" s="24">
        <f t="shared" si="7"/>
        <v>70.764227642276424</v>
      </c>
      <c r="J53" s="24">
        <f t="shared" si="8"/>
        <v>9.0657467317073177</v>
      </c>
      <c r="K53" s="25"/>
      <c r="L53" s="24"/>
      <c r="M53" s="24"/>
      <c r="N53" s="24"/>
      <c r="O53" s="24"/>
      <c r="P53" s="24"/>
      <c r="Q53" s="24"/>
      <c r="R53" s="24"/>
      <c r="S53" s="26"/>
    </row>
    <row r="54" spans="1:19" s="20" customFormat="1" ht="15.6" x14ac:dyDescent="0.3">
      <c r="A54" s="20">
        <v>448</v>
      </c>
      <c r="B54" s="20">
        <f t="shared" si="11"/>
        <v>66.773823529411771</v>
      </c>
      <c r="C54" s="20">
        <v>8</v>
      </c>
      <c r="D54" s="28">
        <v>38</v>
      </c>
      <c r="E54" s="31">
        <v>34</v>
      </c>
      <c r="F54" s="23">
        <v>42</v>
      </c>
      <c r="G54" s="20">
        <v>11.38</v>
      </c>
      <c r="H54" s="20">
        <f t="shared" si="6"/>
        <v>94.315789473684205</v>
      </c>
      <c r="I54" s="24">
        <f t="shared" si="7"/>
        <v>76.350877192982452</v>
      </c>
      <c r="J54" s="24">
        <f t="shared" si="8"/>
        <v>9.7814635789473687</v>
      </c>
      <c r="K54" s="25"/>
      <c r="L54" s="24"/>
      <c r="M54" s="24"/>
      <c r="N54" s="24"/>
      <c r="O54" s="24"/>
      <c r="P54" s="24"/>
      <c r="Q54" s="24"/>
      <c r="R54" s="24"/>
      <c r="S54" s="26"/>
    </row>
    <row r="55" spans="1:19" s="20" customFormat="1" ht="15.6" x14ac:dyDescent="0.3">
      <c r="A55" s="20">
        <v>448</v>
      </c>
      <c r="Q55" s="24"/>
    </row>
    <row r="56" spans="1:19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9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9" ht="64.5" customHeight="1" x14ac:dyDescent="0.3">
      <c r="A58" s="3" t="s">
        <v>24</v>
      </c>
      <c r="B58" s="32" t="s">
        <v>10</v>
      </c>
      <c r="C58" s="32" t="s">
        <v>0</v>
      </c>
      <c r="D58" s="32" t="s">
        <v>2</v>
      </c>
      <c r="E58" s="32" t="s">
        <v>1</v>
      </c>
      <c r="F58" s="32" t="s">
        <v>3</v>
      </c>
      <c r="G58" s="32" t="s">
        <v>13</v>
      </c>
      <c r="H58" s="32" t="s">
        <v>14</v>
      </c>
      <c r="I58" s="32" t="s">
        <v>5</v>
      </c>
      <c r="J58" s="32" t="s">
        <v>6</v>
      </c>
      <c r="K58" s="15"/>
    </row>
    <row r="59" spans="1:19" ht="15.6" x14ac:dyDescent="0.3">
      <c r="A59" s="20">
        <v>448</v>
      </c>
      <c r="B59" s="20">
        <f t="shared" ref="B59:B67" si="12">G59*(D59/C59)*(F59/E59)</f>
        <v>22.428083333333333</v>
      </c>
      <c r="C59" s="20">
        <v>8</v>
      </c>
      <c r="D59" s="21">
        <v>43</v>
      </c>
      <c r="E59" s="22">
        <v>30</v>
      </c>
      <c r="F59" s="23">
        <v>11</v>
      </c>
      <c r="G59" s="20">
        <v>11.38</v>
      </c>
      <c r="H59" s="20">
        <f t="shared" ref="H59:H94" si="13">(C59/D59)*A60</f>
        <v>83.348837209302332</v>
      </c>
      <c r="I59" s="24">
        <f>(E59/F59)*H59</f>
        <v>227.31501057082451</v>
      </c>
      <c r="J59" s="24">
        <f>(0.68*3.14)*I59 *60/1000</f>
        <v>29.121780634249472</v>
      </c>
      <c r="K59" s="15"/>
    </row>
    <row r="60" spans="1:19" ht="15.6" x14ac:dyDescent="0.3">
      <c r="A60" s="20">
        <v>448</v>
      </c>
      <c r="B60" s="20">
        <f t="shared" si="12"/>
        <v>21.384916666666665</v>
      </c>
      <c r="C60" s="20">
        <v>8</v>
      </c>
      <c r="D60" s="27">
        <v>41</v>
      </c>
      <c r="E60" s="22">
        <v>30</v>
      </c>
      <c r="F60" s="23">
        <v>11</v>
      </c>
      <c r="G60" s="20">
        <v>11.38</v>
      </c>
      <c r="H60" s="20">
        <f t="shared" si="13"/>
        <v>87.41463414634147</v>
      </c>
      <c r="I60" s="24">
        <f t="shared" ref="I60:I94" si="14">(E60/F60)*H60</f>
        <v>238.40354767184036</v>
      </c>
      <c r="J60" s="24">
        <f t="shared" ref="J60:J94" si="15">(0.68*3.14)*I60 *60/1000</f>
        <v>30.542355299334812</v>
      </c>
      <c r="K60" s="15"/>
    </row>
    <row r="61" spans="1:19" ht="15.6" x14ac:dyDescent="0.3">
      <c r="A61" s="20">
        <v>448</v>
      </c>
      <c r="B61" s="20">
        <f t="shared" si="12"/>
        <v>19.820166666666669</v>
      </c>
      <c r="C61" s="20">
        <v>8</v>
      </c>
      <c r="D61" s="28">
        <v>38</v>
      </c>
      <c r="E61" s="22">
        <v>30</v>
      </c>
      <c r="F61" s="23">
        <v>11</v>
      </c>
      <c r="G61" s="20">
        <v>11.38</v>
      </c>
      <c r="H61" s="20">
        <f t="shared" si="13"/>
        <v>94.315789473684205</v>
      </c>
      <c r="I61" s="24">
        <f t="shared" si="14"/>
        <v>257.2248803827751</v>
      </c>
      <c r="J61" s="24">
        <f t="shared" si="15"/>
        <v>32.953593875598081</v>
      </c>
      <c r="K61" s="15"/>
    </row>
    <row r="62" spans="1:19" ht="15.6" x14ac:dyDescent="0.3">
      <c r="A62" s="20">
        <v>448</v>
      </c>
      <c r="B62" s="20">
        <f t="shared" si="12"/>
        <v>21.026328125000003</v>
      </c>
      <c r="C62" s="20">
        <v>8</v>
      </c>
      <c r="D62" s="21">
        <v>43</v>
      </c>
      <c r="E62" s="29">
        <v>32</v>
      </c>
      <c r="F62" s="23">
        <v>11</v>
      </c>
      <c r="G62" s="20">
        <v>11.38</v>
      </c>
      <c r="H62" s="20">
        <f t="shared" si="13"/>
        <v>83.348837209302332</v>
      </c>
      <c r="I62" s="24">
        <f t="shared" si="14"/>
        <v>242.46934460887951</v>
      </c>
      <c r="J62" s="24">
        <f t="shared" si="15"/>
        <v>31.063232676532774</v>
      </c>
      <c r="K62" s="15"/>
    </row>
    <row r="63" spans="1:19" ht="15.6" x14ac:dyDescent="0.3">
      <c r="A63" s="20">
        <v>448</v>
      </c>
      <c r="B63" s="20">
        <f t="shared" si="12"/>
        <v>20.048359375</v>
      </c>
      <c r="C63" s="20">
        <v>8</v>
      </c>
      <c r="D63" s="27">
        <v>41</v>
      </c>
      <c r="E63" s="29">
        <v>32</v>
      </c>
      <c r="F63" s="23">
        <v>11</v>
      </c>
      <c r="G63" s="20">
        <v>11.38</v>
      </c>
      <c r="H63" s="20">
        <f t="shared" si="13"/>
        <v>87.41463414634147</v>
      </c>
      <c r="I63" s="24">
        <f t="shared" si="14"/>
        <v>254.29711751662973</v>
      </c>
      <c r="J63" s="24">
        <f t="shared" si="15"/>
        <v>32.578512319290468</v>
      </c>
      <c r="K63" s="15"/>
    </row>
    <row r="64" spans="1:19" ht="15.6" x14ac:dyDescent="0.3">
      <c r="A64" s="20">
        <v>448</v>
      </c>
      <c r="B64" s="20">
        <f t="shared" si="12"/>
        <v>18.581406250000001</v>
      </c>
      <c r="C64" s="20">
        <v>8</v>
      </c>
      <c r="D64" s="28">
        <v>38</v>
      </c>
      <c r="E64" s="29">
        <v>32</v>
      </c>
      <c r="F64" s="23">
        <v>11</v>
      </c>
      <c r="G64" s="20">
        <v>11.38</v>
      </c>
      <c r="H64" s="20">
        <f t="shared" si="13"/>
        <v>94.315789473684205</v>
      </c>
      <c r="I64" s="24">
        <f t="shared" si="14"/>
        <v>274.3732057416268</v>
      </c>
      <c r="J64" s="24">
        <f t="shared" si="15"/>
        <v>35.150500133971299</v>
      </c>
      <c r="K64" s="15"/>
    </row>
    <row r="65" spans="1:11" ht="15.6" x14ac:dyDescent="0.3">
      <c r="A65" s="20">
        <v>448</v>
      </c>
      <c r="B65" s="20">
        <f t="shared" si="12"/>
        <v>19.78948529411765</v>
      </c>
      <c r="C65" s="20">
        <v>8</v>
      </c>
      <c r="D65" s="21">
        <v>43</v>
      </c>
      <c r="E65" s="31">
        <v>34</v>
      </c>
      <c r="F65" s="23">
        <v>11</v>
      </c>
      <c r="G65" s="20">
        <v>11.38</v>
      </c>
      <c r="H65" s="20">
        <f t="shared" si="13"/>
        <v>83.348837209302332</v>
      </c>
      <c r="I65" s="24">
        <f t="shared" si="14"/>
        <v>257.62367864693448</v>
      </c>
      <c r="J65" s="24">
        <f t="shared" si="15"/>
        <v>33.004684718816065</v>
      </c>
      <c r="K65" s="15"/>
    </row>
    <row r="66" spans="1:11" ht="15.6" x14ac:dyDescent="0.3">
      <c r="A66" s="20">
        <v>448</v>
      </c>
      <c r="B66" s="20">
        <f t="shared" si="12"/>
        <v>18.869044117647061</v>
      </c>
      <c r="C66" s="20">
        <v>8</v>
      </c>
      <c r="D66" s="27">
        <v>41</v>
      </c>
      <c r="E66" s="31">
        <v>34</v>
      </c>
      <c r="F66" s="23">
        <v>11</v>
      </c>
      <c r="G66" s="20">
        <v>11.38</v>
      </c>
      <c r="H66" s="20">
        <f t="shared" si="13"/>
        <v>87.41463414634147</v>
      </c>
      <c r="I66" s="24">
        <f t="shared" si="14"/>
        <v>270.19068736141907</v>
      </c>
      <c r="J66" s="24">
        <f t="shared" si="15"/>
        <v>34.614669339246113</v>
      </c>
      <c r="K66" s="15"/>
    </row>
    <row r="67" spans="1:11" ht="15.6" x14ac:dyDescent="0.3">
      <c r="A67" s="20">
        <v>448</v>
      </c>
      <c r="B67" s="20">
        <f t="shared" si="12"/>
        <v>17.48838235294118</v>
      </c>
      <c r="C67" s="20">
        <v>8</v>
      </c>
      <c r="D67" s="28">
        <v>38</v>
      </c>
      <c r="E67" s="31">
        <v>34</v>
      </c>
      <c r="F67" s="23">
        <v>11</v>
      </c>
      <c r="G67" s="20">
        <v>11.38</v>
      </c>
      <c r="H67" s="20">
        <f t="shared" si="13"/>
        <v>94.315789473684205</v>
      </c>
      <c r="I67" s="24">
        <f t="shared" si="14"/>
        <v>291.52153110047846</v>
      </c>
      <c r="J67" s="24">
        <f t="shared" si="15"/>
        <v>37.347406392344496</v>
      </c>
      <c r="K67" s="15"/>
    </row>
    <row r="68" spans="1:11" ht="15.6" x14ac:dyDescent="0.3">
      <c r="A68" s="20">
        <v>448</v>
      </c>
      <c r="B68" s="20">
        <f>G68*(D68/C68)*(F68/E68)</f>
        <v>22.428083333333333</v>
      </c>
      <c r="C68" s="20">
        <v>8</v>
      </c>
      <c r="D68" s="21">
        <v>43</v>
      </c>
      <c r="E68" s="22">
        <v>30</v>
      </c>
      <c r="F68" s="23">
        <v>11</v>
      </c>
      <c r="G68" s="20">
        <v>11.38</v>
      </c>
      <c r="H68" s="20">
        <f t="shared" si="13"/>
        <v>83.348837209302332</v>
      </c>
      <c r="I68" s="24">
        <f t="shared" si="14"/>
        <v>227.31501057082451</v>
      </c>
      <c r="J68" s="24">
        <f t="shared" si="15"/>
        <v>29.121780634249472</v>
      </c>
      <c r="K68" s="15"/>
    </row>
    <row r="69" spans="1:11" ht="15.6" x14ac:dyDescent="0.3">
      <c r="A69" s="20">
        <v>448</v>
      </c>
      <c r="B69" s="20">
        <f t="shared" ref="B69:B76" si="16">G69*(D69/C69)*(F69/E69)</f>
        <v>21.384916666666665</v>
      </c>
      <c r="C69" s="20">
        <v>8</v>
      </c>
      <c r="D69" s="27">
        <v>41</v>
      </c>
      <c r="E69" s="22">
        <v>30</v>
      </c>
      <c r="F69" s="23">
        <v>11</v>
      </c>
      <c r="G69" s="20">
        <v>11.38</v>
      </c>
      <c r="H69" s="20">
        <f t="shared" si="13"/>
        <v>87.41463414634147</v>
      </c>
      <c r="I69" s="24">
        <f t="shared" si="14"/>
        <v>238.40354767184036</v>
      </c>
      <c r="J69" s="24">
        <f t="shared" si="15"/>
        <v>30.542355299334812</v>
      </c>
      <c r="K69" s="15"/>
    </row>
    <row r="70" spans="1:11" ht="15.6" x14ac:dyDescent="0.3">
      <c r="A70" s="20">
        <v>448</v>
      </c>
      <c r="B70" s="20">
        <f t="shared" si="16"/>
        <v>19.820166666666669</v>
      </c>
      <c r="C70" s="20">
        <v>8</v>
      </c>
      <c r="D70" s="28">
        <v>38</v>
      </c>
      <c r="E70" s="22">
        <v>30</v>
      </c>
      <c r="F70" s="23">
        <v>11</v>
      </c>
      <c r="G70" s="20">
        <v>11.38</v>
      </c>
      <c r="H70" s="20">
        <f t="shared" si="13"/>
        <v>94.315789473684205</v>
      </c>
      <c r="I70" s="24">
        <f t="shared" si="14"/>
        <v>257.2248803827751</v>
      </c>
      <c r="J70" s="24">
        <f t="shared" si="15"/>
        <v>32.953593875598081</v>
      </c>
      <c r="K70" s="15"/>
    </row>
    <row r="71" spans="1:11" ht="15.6" x14ac:dyDescent="0.3">
      <c r="A71" s="20">
        <v>448</v>
      </c>
      <c r="B71" s="20">
        <f t="shared" si="16"/>
        <v>21.026328125000003</v>
      </c>
      <c r="C71" s="20">
        <v>8</v>
      </c>
      <c r="D71" s="21">
        <v>43</v>
      </c>
      <c r="E71" s="29">
        <v>32</v>
      </c>
      <c r="F71" s="23">
        <v>11</v>
      </c>
      <c r="G71" s="20">
        <v>11.38</v>
      </c>
      <c r="H71" s="20">
        <f t="shared" si="13"/>
        <v>83.348837209302332</v>
      </c>
      <c r="I71" s="24">
        <f t="shared" si="14"/>
        <v>242.46934460887951</v>
      </c>
      <c r="J71" s="24">
        <f t="shared" si="15"/>
        <v>31.063232676532774</v>
      </c>
      <c r="K71" s="15"/>
    </row>
    <row r="72" spans="1:11" ht="15.6" x14ac:dyDescent="0.3">
      <c r="A72" s="20">
        <v>448</v>
      </c>
      <c r="B72" s="20">
        <f t="shared" si="16"/>
        <v>20.048359375</v>
      </c>
      <c r="C72" s="20">
        <v>8</v>
      </c>
      <c r="D72" s="27">
        <v>41</v>
      </c>
      <c r="E72" s="29">
        <v>32</v>
      </c>
      <c r="F72" s="23">
        <v>11</v>
      </c>
      <c r="G72" s="20">
        <v>11.38</v>
      </c>
      <c r="H72" s="20">
        <f t="shared" si="13"/>
        <v>87.41463414634147</v>
      </c>
      <c r="I72" s="24">
        <f t="shared" si="14"/>
        <v>254.29711751662973</v>
      </c>
      <c r="J72" s="24">
        <f t="shared" si="15"/>
        <v>32.578512319290468</v>
      </c>
      <c r="K72" s="15"/>
    </row>
    <row r="73" spans="1:11" ht="15.6" x14ac:dyDescent="0.3">
      <c r="A73" s="20">
        <v>448</v>
      </c>
      <c r="B73" s="20">
        <f t="shared" si="16"/>
        <v>18.581406250000001</v>
      </c>
      <c r="C73" s="20">
        <v>8</v>
      </c>
      <c r="D73" s="28">
        <v>38</v>
      </c>
      <c r="E73" s="29">
        <v>32</v>
      </c>
      <c r="F73" s="23">
        <v>11</v>
      </c>
      <c r="G73" s="20">
        <v>11.38</v>
      </c>
      <c r="H73" s="20">
        <f t="shared" si="13"/>
        <v>94.315789473684205</v>
      </c>
      <c r="I73" s="24">
        <f t="shared" si="14"/>
        <v>274.3732057416268</v>
      </c>
      <c r="J73" s="24">
        <f t="shared" si="15"/>
        <v>35.150500133971299</v>
      </c>
      <c r="K73" s="15"/>
    </row>
    <row r="74" spans="1:11" ht="15.6" x14ac:dyDescent="0.3">
      <c r="A74" s="20">
        <v>448</v>
      </c>
      <c r="B74" s="20">
        <f t="shared" si="16"/>
        <v>19.78948529411765</v>
      </c>
      <c r="C74" s="20">
        <v>8</v>
      </c>
      <c r="D74" s="21">
        <v>43</v>
      </c>
      <c r="E74" s="31">
        <v>34</v>
      </c>
      <c r="F74" s="23">
        <v>11</v>
      </c>
      <c r="G74" s="20">
        <v>11.38</v>
      </c>
      <c r="H74" s="20">
        <f t="shared" si="13"/>
        <v>83.348837209302332</v>
      </c>
      <c r="I74" s="24">
        <f t="shared" si="14"/>
        <v>257.62367864693448</v>
      </c>
      <c r="J74" s="24">
        <f t="shared" si="15"/>
        <v>33.004684718816065</v>
      </c>
      <c r="K74" s="15"/>
    </row>
    <row r="75" spans="1:11" ht="15.6" x14ac:dyDescent="0.3">
      <c r="A75" s="20">
        <v>448</v>
      </c>
      <c r="B75" s="20">
        <f t="shared" si="16"/>
        <v>18.869044117647061</v>
      </c>
      <c r="C75" s="20">
        <v>8</v>
      </c>
      <c r="D75" s="27">
        <v>41</v>
      </c>
      <c r="E75" s="31">
        <v>34</v>
      </c>
      <c r="F75" s="23">
        <v>11</v>
      </c>
      <c r="G75" s="20">
        <v>11.38</v>
      </c>
      <c r="H75" s="20">
        <f t="shared" si="13"/>
        <v>87.41463414634147</v>
      </c>
      <c r="I75" s="24">
        <f t="shared" si="14"/>
        <v>270.19068736141907</v>
      </c>
      <c r="J75" s="24">
        <f t="shared" si="15"/>
        <v>34.614669339246113</v>
      </c>
      <c r="K75" s="15"/>
    </row>
    <row r="76" spans="1:11" ht="15.6" x14ac:dyDescent="0.3">
      <c r="A76" s="20">
        <v>448</v>
      </c>
      <c r="B76" s="20">
        <f t="shared" si="16"/>
        <v>17.48838235294118</v>
      </c>
      <c r="C76" s="20">
        <v>8</v>
      </c>
      <c r="D76" s="28">
        <v>38</v>
      </c>
      <c r="E76" s="31">
        <v>34</v>
      </c>
      <c r="F76" s="23">
        <v>11</v>
      </c>
      <c r="G76" s="20">
        <v>11.38</v>
      </c>
      <c r="H76" s="20">
        <f t="shared" si="13"/>
        <v>94.315789473684205</v>
      </c>
      <c r="I76" s="24">
        <f t="shared" si="14"/>
        <v>291.52153110047846</v>
      </c>
      <c r="J76" s="24">
        <f t="shared" si="15"/>
        <v>37.347406392344496</v>
      </c>
      <c r="K76" s="15"/>
    </row>
    <row r="77" spans="1:11" ht="15.6" x14ac:dyDescent="0.3">
      <c r="A77" s="20">
        <v>448</v>
      </c>
      <c r="B77" s="20">
        <f>G77*(D77/C77)*(F77/E77)</f>
        <v>22.428083333333333</v>
      </c>
      <c r="C77" s="20">
        <v>8</v>
      </c>
      <c r="D77" s="21">
        <v>43</v>
      </c>
      <c r="E77" s="22">
        <v>30</v>
      </c>
      <c r="F77" s="23">
        <v>11</v>
      </c>
      <c r="G77" s="20">
        <v>11.38</v>
      </c>
      <c r="H77" s="20">
        <f t="shared" si="13"/>
        <v>83.348837209302332</v>
      </c>
      <c r="I77" s="24">
        <f t="shared" si="14"/>
        <v>227.31501057082451</v>
      </c>
      <c r="J77" s="24">
        <f t="shared" si="15"/>
        <v>29.121780634249472</v>
      </c>
      <c r="K77" s="15"/>
    </row>
    <row r="78" spans="1:11" ht="15.6" x14ac:dyDescent="0.3">
      <c r="A78" s="20">
        <v>448</v>
      </c>
      <c r="B78" s="20">
        <f t="shared" ref="B78:B85" si="17">G78*(D78/C78)*(F78/E78)</f>
        <v>21.384916666666665</v>
      </c>
      <c r="C78" s="20">
        <v>8</v>
      </c>
      <c r="D78" s="27">
        <v>41</v>
      </c>
      <c r="E78" s="22">
        <v>30</v>
      </c>
      <c r="F78" s="23">
        <v>11</v>
      </c>
      <c r="G78" s="20">
        <v>11.38</v>
      </c>
      <c r="H78" s="20">
        <f t="shared" si="13"/>
        <v>87.41463414634147</v>
      </c>
      <c r="I78" s="24">
        <f t="shared" si="14"/>
        <v>238.40354767184036</v>
      </c>
      <c r="J78" s="24">
        <f t="shared" si="15"/>
        <v>30.542355299334812</v>
      </c>
      <c r="K78" s="15"/>
    </row>
    <row r="79" spans="1:11" ht="15.6" x14ac:dyDescent="0.3">
      <c r="A79" s="20">
        <v>448</v>
      </c>
      <c r="B79" s="20">
        <f t="shared" si="17"/>
        <v>19.820166666666669</v>
      </c>
      <c r="C79" s="20">
        <v>8</v>
      </c>
      <c r="D79" s="28">
        <v>38</v>
      </c>
      <c r="E79" s="22">
        <v>30</v>
      </c>
      <c r="F79" s="23">
        <v>11</v>
      </c>
      <c r="G79" s="20">
        <v>11.38</v>
      </c>
      <c r="H79" s="20">
        <f t="shared" si="13"/>
        <v>94.315789473684205</v>
      </c>
      <c r="I79" s="24">
        <f t="shared" si="14"/>
        <v>257.2248803827751</v>
      </c>
      <c r="J79" s="24">
        <f t="shared" si="15"/>
        <v>32.953593875598081</v>
      </c>
      <c r="K79" s="15"/>
    </row>
    <row r="80" spans="1:11" ht="15.6" x14ac:dyDescent="0.3">
      <c r="A80" s="20">
        <v>448</v>
      </c>
      <c r="B80" s="20">
        <f t="shared" si="17"/>
        <v>21.026328125000003</v>
      </c>
      <c r="C80" s="20">
        <v>8</v>
      </c>
      <c r="D80" s="21">
        <v>43</v>
      </c>
      <c r="E80" s="29">
        <v>32</v>
      </c>
      <c r="F80" s="23">
        <v>11</v>
      </c>
      <c r="G80" s="20">
        <v>11.38</v>
      </c>
      <c r="H80" s="20">
        <f t="shared" si="13"/>
        <v>83.348837209302332</v>
      </c>
      <c r="I80" s="24">
        <f t="shared" si="14"/>
        <v>242.46934460887951</v>
      </c>
      <c r="J80" s="24">
        <f t="shared" si="15"/>
        <v>31.063232676532774</v>
      </c>
      <c r="K80" s="15"/>
    </row>
    <row r="81" spans="1:11" ht="15.6" x14ac:dyDescent="0.3">
      <c r="A81" s="20">
        <v>448</v>
      </c>
      <c r="B81" s="20">
        <f t="shared" si="17"/>
        <v>20.048359375</v>
      </c>
      <c r="C81" s="20">
        <v>8</v>
      </c>
      <c r="D81" s="27">
        <v>41</v>
      </c>
      <c r="E81" s="29">
        <v>32</v>
      </c>
      <c r="F81" s="23">
        <v>11</v>
      </c>
      <c r="G81" s="20">
        <v>11.38</v>
      </c>
      <c r="H81" s="20">
        <f t="shared" si="13"/>
        <v>87.41463414634147</v>
      </c>
      <c r="I81" s="24">
        <f t="shared" si="14"/>
        <v>254.29711751662973</v>
      </c>
      <c r="J81" s="24">
        <f t="shared" si="15"/>
        <v>32.578512319290468</v>
      </c>
      <c r="K81" s="15"/>
    </row>
    <row r="82" spans="1:11" ht="15.6" x14ac:dyDescent="0.3">
      <c r="A82" s="20">
        <v>448</v>
      </c>
      <c r="B82" s="20">
        <f t="shared" si="17"/>
        <v>18.581406250000001</v>
      </c>
      <c r="C82" s="20">
        <v>8</v>
      </c>
      <c r="D82" s="28">
        <v>38</v>
      </c>
      <c r="E82" s="29">
        <v>32</v>
      </c>
      <c r="F82" s="23">
        <v>11</v>
      </c>
      <c r="G82" s="20">
        <v>11.38</v>
      </c>
      <c r="H82" s="20">
        <f t="shared" si="13"/>
        <v>94.315789473684205</v>
      </c>
      <c r="I82" s="24">
        <f t="shared" si="14"/>
        <v>274.3732057416268</v>
      </c>
      <c r="J82" s="24">
        <f t="shared" si="15"/>
        <v>35.150500133971299</v>
      </c>
      <c r="K82" s="15"/>
    </row>
    <row r="83" spans="1:11" ht="15.6" x14ac:dyDescent="0.3">
      <c r="A83" s="20">
        <v>448</v>
      </c>
      <c r="B83" s="20">
        <f t="shared" si="17"/>
        <v>19.78948529411765</v>
      </c>
      <c r="C83" s="20">
        <v>8</v>
      </c>
      <c r="D83" s="21">
        <v>43</v>
      </c>
      <c r="E83" s="31">
        <v>34</v>
      </c>
      <c r="F83" s="23">
        <v>11</v>
      </c>
      <c r="G83" s="20">
        <v>11.38</v>
      </c>
      <c r="H83" s="20">
        <f t="shared" si="13"/>
        <v>83.348837209302332</v>
      </c>
      <c r="I83" s="24">
        <f t="shared" si="14"/>
        <v>257.62367864693448</v>
      </c>
      <c r="J83" s="24">
        <f t="shared" si="15"/>
        <v>33.004684718816065</v>
      </c>
      <c r="K83" s="15"/>
    </row>
    <row r="84" spans="1:11" ht="15.6" x14ac:dyDescent="0.3">
      <c r="A84" s="20">
        <v>448</v>
      </c>
      <c r="B84" s="20">
        <f t="shared" si="17"/>
        <v>18.869044117647061</v>
      </c>
      <c r="C84" s="20">
        <v>8</v>
      </c>
      <c r="D84" s="27">
        <v>41</v>
      </c>
      <c r="E84" s="31">
        <v>34</v>
      </c>
      <c r="F84" s="23">
        <v>11</v>
      </c>
      <c r="G84" s="20">
        <v>11.38</v>
      </c>
      <c r="H84" s="20">
        <f t="shared" si="13"/>
        <v>87.41463414634147</v>
      </c>
      <c r="I84" s="24">
        <f t="shared" si="14"/>
        <v>270.19068736141907</v>
      </c>
      <c r="J84" s="24">
        <f t="shared" si="15"/>
        <v>34.614669339246113</v>
      </c>
      <c r="K84" s="15"/>
    </row>
    <row r="85" spans="1:11" ht="15.6" x14ac:dyDescent="0.3">
      <c r="A85" s="20">
        <v>448</v>
      </c>
      <c r="B85" s="20">
        <f t="shared" si="17"/>
        <v>17.48838235294118</v>
      </c>
      <c r="C85" s="20">
        <v>8</v>
      </c>
      <c r="D85" s="28">
        <v>38</v>
      </c>
      <c r="E85" s="31">
        <v>34</v>
      </c>
      <c r="F85" s="23">
        <v>11</v>
      </c>
      <c r="G85" s="20">
        <v>11.38</v>
      </c>
      <c r="H85" s="20">
        <f t="shared" si="13"/>
        <v>94.315789473684205</v>
      </c>
      <c r="I85" s="24">
        <f t="shared" si="14"/>
        <v>291.52153110047846</v>
      </c>
      <c r="J85" s="24">
        <f t="shared" si="15"/>
        <v>37.347406392344496</v>
      </c>
      <c r="K85" s="15"/>
    </row>
    <row r="86" spans="1:11" ht="15.6" x14ac:dyDescent="0.3">
      <c r="A86" s="20">
        <v>448</v>
      </c>
      <c r="B86" s="20">
        <f>G86*(D86/C86)*(F86/E86)</f>
        <v>22.428083333333333</v>
      </c>
      <c r="C86" s="20">
        <v>8</v>
      </c>
      <c r="D86" s="21">
        <v>43</v>
      </c>
      <c r="E86" s="22">
        <v>30</v>
      </c>
      <c r="F86" s="23">
        <v>11</v>
      </c>
      <c r="G86" s="20">
        <v>11.38</v>
      </c>
      <c r="H86" s="20">
        <f t="shared" si="13"/>
        <v>83.348837209302332</v>
      </c>
      <c r="I86" s="24">
        <f t="shared" si="14"/>
        <v>227.31501057082451</v>
      </c>
      <c r="J86" s="24">
        <f t="shared" si="15"/>
        <v>29.121780634249472</v>
      </c>
      <c r="K86" s="15"/>
    </row>
    <row r="87" spans="1:11" ht="15.6" x14ac:dyDescent="0.3">
      <c r="A87" s="20">
        <v>448</v>
      </c>
      <c r="B87" s="20">
        <f t="shared" ref="B87:B94" si="18">G87*(D87/C87)*(F87/E87)</f>
        <v>21.384916666666665</v>
      </c>
      <c r="C87" s="20">
        <v>8</v>
      </c>
      <c r="D87" s="27">
        <v>41</v>
      </c>
      <c r="E87" s="22">
        <v>30</v>
      </c>
      <c r="F87" s="23">
        <v>11</v>
      </c>
      <c r="G87" s="20">
        <v>11.38</v>
      </c>
      <c r="H87" s="20">
        <f t="shared" si="13"/>
        <v>87.41463414634147</v>
      </c>
      <c r="I87" s="24">
        <f t="shared" si="14"/>
        <v>238.40354767184036</v>
      </c>
      <c r="J87" s="24">
        <f t="shared" si="15"/>
        <v>30.542355299334812</v>
      </c>
      <c r="K87" s="15"/>
    </row>
    <row r="88" spans="1:11" ht="15.6" x14ac:dyDescent="0.3">
      <c r="A88" s="20">
        <v>448</v>
      </c>
      <c r="B88" s="20">
        <f t="shared" si="18"/>
        <v>19.820166666666669</v>
      </c>
      <c r="C88" s="20">
        <v>8</v>
      </c>
      <c r="D88" s="28">
        <v>38</v>
      </c>
      <c r="E88" s="22">
        <v>30</v>
      </c>
      <c r="F88" s="23">
        <v>11</v>
      </c>
      <c r="G88" s="20">
        <v>11.38</v>
      </c>
      <c r="H88" s="20">
        <f t="shared" si="13"/>
        <v>94.315789473684205</v>
      </c>
      <c r="I88" s="24">
        <f t="shared" si="14"/>
        <v>257.2248803827751</v>
      </c>
      <c r="J88" s="24">
        <f t="shared" si="15"/>
        <v>32.953593875598081</v>
      </c>
      <c r="K88" s="15"/>
    </row>
    <row r="89" spans="1:11" ht="15.6" x14ac:dyDescent="0.3">
      <c r="A89" s="20">
        <v>448</v>
      </c>
      <c r="B89" s="20">
        <f t="shared" si="18"/>
        <v>21.026328125000003</v>
      </c>
      <c r="C89" s="20">
        <v>8</v>
      </c>
      <c r="D89" s="21">
        <v>43</v>
      </c>
      <c r="E89" s="29">
        <v>32</v>
      </c>
      <c r="F89" s="23">
        <v>11</v>
      </c>
      <c r="G89" s="20">
        <v>11.38</v>
      </c>
      <c r="H89" s="20">
        <f t="shared" si="13"/>
        <v>83.348837209302332</v>
      </c>
      <c r="I89" s="24">
        <f t="shared" si="14"/>
        <v>242.46934460887951</v>
      </c>
      <c r="J89" s="24">
        <f t="shared" si="15"/>
        <v>31.063232676532774</v>
      </c>
      <c r="K89" s="15"/>
    </row>
    <row r="90" spans="1:11" ht="15.6" x14ac:dyDescent="0.3">
      <c r="A90" s="20">
        <v>448</v>
      </c>
      <c r="B90" s="20">
        <f t="shared" si="18"/>
        <v>20.048359375</v>
      </c>
      <c r="C90" s="20">
        <v>8</v>
      </c>
      <c r="D90" s="27">
        <v>41</v>
      </c>
      <c r="E90" s="29">
        <v>32</v>
      </c>
      <c r="F90" s="23">
        <v>11</v>
      </c>
      <c r="G90" s="20">
        <v>11.38</v>
      </c>
      <c r="H90" s="20">
        <f t="shared" si="13"/>
        <v>87.41463414634147</v>
      </c>
      <c r="I90" s="24">
        <f t="shared" si="14"/>
        <v>254.29711751662973</v>
      </c>
      <c r="J90" s="24">
        <f t="shared" si="15"/>
        <v>32.578512319290468</v>
      </c>
      <c r="K90" s="15"/>
    </row>
    <row r="91" spans="1:11" ht="15.6" x14ac:dyDescent="0.3">
      <c r="A91" s="20">
        <v>448</v>
      </c>
      <c r="B91" s="20">
        <f t="shared" si="18"/>
        <v>18.581406250000001</v>
      </c>
      <c r="C91" s="20">
        <v>8</v>
      </c>
      <c r="D91" s="28">
        <v>38</v>
      </c>
      <c r="E91" s="29">
        <v>32</v>
      </c>
      <c r="F91" s="23">
        <v>11</v>
      </c>
      <c r="G91" s="20">
        <v>11.38</v>
      </c>
      <c r="H91" s="20">
        <f t="shared" si="13"/>
        <v>94.315789473684205</v>
      </c>
      <c r="I91" s="24">
        <f t="shared" si="14"/>
        <v>274.3732057416268</v>
      </c>
      <c r="J91" s="24">
        <f t="shared" si="15"/>
        <v>35.150500133971299</v>
      </c>
      <c r="K91" s="15"/>
    </row>
    <row r="92" spans="1:11" ht="15.6" x14ac:dyDescent="0.3">
      <c r="A92" s="20">
        <v>448</v>
      </c>
      <c r="B92" s="20">
        <f t="shared" si="18"/>
        <v>19.78948529411765</v>
      </c>
      <c r="C92" s="20">
        <v>8</v>
      </c>
      <c r="D92" s="21">
        <v>43</v>
      </c>
      <c r="E92" s="31">
        <v>34</v>
      </c>
      <c r="F92" s="23">
        <v>11</v>
      </c>
      <c r="G92" s="20">
        <v>11.38</v>
      </c>
      <c r="H92" s="20">
        <f t="shared" si="13"/>
        <v>83.348837209302332</v>
      </c>
      <c r="I92" s="24">
        <f t="shared" si="14"/>
        <v>257.62367864693448</v>
      </c>
      <c r="J92" s="24">
        <f t="shared" si="15"/>
        <v>33.004684718816065</v>
      </c>
      <c r="K92" s="15"/>
    </row>
    <row r="93" spans="1:11" ht="15.6" x14ac:dyDescent="0.3">
      <c r="A93" s="20">
        <v>448</v>
      </c>
      <c r="B93" s="20">
        <f t="shared" si="18"/>
        <v>18.869044117647061</v>
      </c>
      <c r="C93" s="20">
        <v>8</v>
      </c>
      <c r="D93" s="27">
        <v>41</v>
      </c>
      <c r="E93" s="31">
        <v>34</v>
      </c>
      <c r="F93" s="23">
        <v>11</v>
      </c>
      <c r="G93" s="20">
        <v>11.38</v>
      </c>
      <c r="H93" s="20">
        <f t="shared" si="13"/>
        <v>87.41463414634147</v>
      </c>
      <c r="I93" s="24">
        <f t="shared" si="14"/>
        <v>270.19068736141907</v>
      </c>
      <c r="J93" s="24">
        <f t="shared" si="15"/>
        <v>34.614669339246113</v>
      </c>
      <c r="K93" s="15"/>
    </row>
    <row r="94" spans="1:11" ht="15.6" x14ac:dyDescent="0.3">
      <c r="A94" s="20">
        <v>448</v>
      </c>
      <c r="B94" s="20">
        <f t="shared" si="18"/>
        <v>17.48838235294118</v>
      </c>
      <c r="C94" s="20">
        <v>8</v>
      </c>
      <c r="D94" s="28">
        <v>38</v>
      </c>
      <c r="E94" s="31">
        <v>34</v>
      </c>
      <c r="F94" s="23">
        <v>11</v>
      </c>
      <c r="G94" s="20">
        <v>11.38</v>
      </c>
      <c r="H94" s="20">
        <f t="shared" si="13"/>
        <v>94.315789473684205</v>
      </c>
      <c r="I94" s="24">
        <f t="shared" si="14"/>
        <v>291.52153110047846</v>
      </c>
      <c r="J94" s="24">
        <f t="shared" si="15"/>
        <v>37.347406392344496</v>
      </c>
      <c r="K94" s="15"/>
    </row>
    <row r="95" spans="1:11" x14ac:dyDescent="0.3">
      <c r="A95" s="9">
        <v>448</v>
      </c>
    </row>
  </sheetData>
  <mergeCells count="11">
    <mergeCell ref="L20:L24"/>
    <mergeCell ref="A1:L1"/>
    <mergeCell ref="A2:L2"/>
    <mergeCell ref="A3:L3"/>
    <mergeCell ref="A4:L4"/>
    <mergeCell ref="A5:L5"/>
    <mergeCell ref="A8:K8"/>
    <mergeCell ref="A17:J17"/>
    <mergeCell ref="L8:R8"/>
    <mergeCell ref="A6:L6"/>
    <mergeCell ref="A7:L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</dc:creator>
  <cp:lastModifiedBy>Matthieu</cp:lastModifiedBy>
  <dcterms:created xsi:type="dcterms:W3CDTF">2016-02-27T12:48:48Z</dcterms:created>
  <dcterms:modified xsi:type="dcterms:W3CDTF">2021-12-16T11:46:50Z</dcterms:modified>
</cp:coreProperties>
</file>